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735" yWindow="0" windowWidth="28995" windowHeight="16395"/>
  </bookViews>
  <sheets>
    <sheet name="output" sheetId="1" r:id="rId1"/>
  </sheets>
  <calcPr calcId="124519"/>
</workbook>
</file>

<file path=xl/calcChain.xml><?xml version="1.0" encoding="utf-8"?>
<calcChain xmlns="http://schemas.openxmlformats.org/spreadsheetml/2006/main">
  <c r="F144" i="1"/>
  <c r="H39" l="1"/>
  <c r="H38"/>
  <c r="H37"/>
  <c r="H36"/>
  <c r="H35"/>
  <c r="H34"/>
  <c r="H137"/>
  <c r="H136"/>
  <c r="H135"/>
  <c r="H134"/>
  <c r="H133"/>
  <c r="H82"/>
  <c r="H81"/>
  <c r="H80"/>
  <c r="H75"/>
  <c r="H73"/>
  <c r="H71"/>
  <c r="H64"/>
  <c r="H63"/>
  <c r="H62"/>
  <c r="H61"/>
  <c r="H60"/>
  <c r="H86"/>
  <c r="H87"/>
  <c r="H88"/>
  <c r="H89"/>
  <c r="H90"/>
  <c r="H56"/>
  <c r="H57"/>
  <c r="H58"/>
  <c r="H59"/>
  <c r="H65"/>
  <c r="H66"/>
  <c r="H67"/>
  <c r="H68"/>
  <c r="H69"/>
  <c r="H70"/>
  <c r="H76"/>
  <c r="H77"/>
  <c r="H78"/>
  <c r="H79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92"/>
  <c r="H30"/>
  <c r="H31"/>
  <c r="H32"/>
  <c r="H33"/>
  <c r="H40"/>
  <c r="H41"/>
  <c r="H42"/>
  <c r="H43"/>
  <c r="H44"/>
  <c r="H45"/>
  <c r="H46"/>
  <c r="H47"/>
  <c r="H48"/>
  <c r="H49"/>
  <c r="H50"/>
  <c r="H51"/>
  <c r="H52"/>
  <c r="H53"/>
  <c r="H212"/>
  <c r="H213"/>
  <c r="H214"/>
  <c r="H215"/>
  <c r="H216"/>
  <c r="H217"/>
  <c r="H218"/>
  <c r="H219"/>
  <c r="H220"/>
  <c r="H211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163"/>
  <c r="H147"/>
  <c r="H148"/>
  <c r="H149"/>
  <c r="H150"/>
  <c r="H151"/>
  <c r="H152"/>
  <c r="H153"/>
  <c r="H154"/>
  <c r="H155"/>
  <c r="H156"/>
  <c r="H157"/>
  <c r="H146"/>
  <c r="H130"/>
  <c r="H131"/>
  <c r="H132"/>
  <c r="H138"/>
  <c r="H139"/>
  <c r="H140"/>
  <c r="H141"/>
  <c r="H142"/>
  <c r="H143"/>
  <c r="H74" l="1"/>
  <c r="H83"/>
  <c r="H84"/>
  <c r="H85"/>
  <c r="H72"/>
  <c r="H55"/>
  <c r="F179" l="1"/>
  <c r="G179" s="1"/>
  <c r="F212" l="1"/>
  <c r="G212" s="1"/>
  <c r="F213"/>
  <c r="G213" s="1"/>
  <c r="F214"/>
  <c r="G214" s="1"/>
  <c r="F215"/>
  <c r="G215" s="1"/>
  <c r="F216"/>
  <c r="G216" s="1"/>
  <c r="F217"/>
  <c r="G217" s="1"/>
  <c r="F218"/>
  <c r="G218" s="1"/>
  <c r="F219"/>
  <c r="G219" s="1"/>
  <c r="F220"/>
  <c r="G220" s="1"/>
  <c r="F211"/>
  <c r="G211" s="1"/>
  <c r="F209"/>
  <c r="G209" s="1"/>
  <c r="F208"/>
  <c r="G208" s="1"/>
  <c r="F207"/>
  <c r="G207" s="1"/>
  <c r="F206"/>
  <c r="G206" s="1"/>
  <c r="F205"/>
  <c r="G205" s="1"/>
  <c r="F204"/>
  <c r="G204" s="1"/>
  <c r="F203"/>
  <c r="G203" s="1"/>
  <c r="F202"/>
  <c r="G202" s="1"/>
  <c r="F201"/>
  <c r="G201" s="1"/>
  <c r="F200"/>
  <c r="G200" s="1"/>
  <c r="F199"/>
  <c r="G199" s="1"/>
  <c r="F198"/>
  <c r="G198" s="1"/>
  <c r="F197"/>
  <c r="G197" s="1"/>
  <c r="F196"/>
  <c r="G196" s="1"/>
  <c r="F195"/>
  <c r="G195" s="1"/>
  <c r="F194"/>
  <c r="G194" s="1"/>
  <c r="F193"/>
  <c r="G193" s="1"/>
  <c r="F192"/>
  <c r="G192" s="1"/>
  <c r="F191"/>
  <c r="G191" s="1"/>
  <c r="F190"/>
  <c r="G190" s="1"/>
  <c r="F189"/>
  <c r="G189" s="1"/>
  <c r="F188"/>
  <c r="G188" s="1"/>
  <c r="F187"/>
  <c r="G187" s="1"/>
  <c r="F186"/>
  <c r="G186" s="1"/>
  <c r="F185"/>
  <c r="G185" s="1"/>
  <c r="F184"/>
  <c r="G184" s="1"/>
  <c r="F183"/>
  <c r="G183" s="1"/>
  <c r="F182"/>
  <c r="G182" s="1"/>
  <c r="F181"/>
  <c r="G181" s="1"/>
  <c r="F180"/>
  <c r="G180" s="1"/>
  <c r="F178"/>
  <c r="G178" s="1"/>
  <c r="F177"/>
  <c r="G177" s="1"/>
  <c r="F176"/>
  <c r="G176" s="1"/>
  <c r="F175"/>
  <c r="G175" s="1"/>
  <c r="F174"/>
  <c r="G174" s="1"/>
  <c r="F173"/>
  <c r="G173" s="1"/>
  <c r="F172"/>
  <c r="G172" s="1"/>
  <c r="F171"/>
  <c r="G171" s="1"/>
  <c r="F170"/>
  <c r="G170" s="1"/>
  <c r="F169"/>
  <c r="G169" s="1"/>
  <c r="F168"/>
  <c r="G168" s="1"/>
  <c r="F167"/>
  <c r="G167" s="1"/>
  <c r="F166"/>
  <c r="G166" s="1"/>
  <c r="F165"/>
  <c r="G165" s="1"/>
  <c r="F164"/>
  <c r="G164" s="1"/>
  <c r="F163"/>
  <c r="G163" s="1"/>
  <c r="F10"/>
  <c r="G10" s="1"/>
  <c r="F11"/>
  <c r="G11" s="1"/>
  <c r="F12"/>
  <c r="G12" s="1"/>
  <c r="F13"/>
  <c r="G13" s="1"/>
  <c r="F14"/>
  <c r="G14" s="1"/>
  <c r="F15"/>
  <c r="G15" s="1"/>
  <c r="F16"/>
  <c r="G16" s="1"/>
  <c r="F17"/>
  <c r="G17" s="1"/>
  <c r="F18"/>
  <c r="G18" s="1"/>
  <c r="F19"/>
  <c r="G19" s="1"/>
  <c r="F20"/>
  <c r="G20" s="1"/>
  <c r="F21"/>
  <c r="G21" s="1"/>
  <c r="F22"/>
  <c r="G22" s="1"/>
  <c r="F23"/>
  <c r="G23" s="1"/>
  <c r="F24"/>
  <c r="G24" s="1"/>
  <c r="F25"/>
  <c r="G25" s="1"/>
  <c r="F26"/>
  <c r="G26" s="1"/>
  <c r="F27"/>
  <c r="G27" s="1"/>
  <c r="F28"/>
  <c r="G28" s="1"/>
  <c r="F9"/>
  <c r="G9" s="1"/>
  <c r="F147"/>
  <c r="G147" s="1"/>
  <c r="F148"/>
  <c r="G148" s="1"/>
  <c r="F149"/>
  <c r="G149" s="1"/>
  <c r="F150"/>
  <c r="G150" s="1"/>
  <c r="F151"/>
  <c r="G151" s="1"/>
  <c r="F152"/>
  <c r="G152" s="1"/>
  <c r="F153"/>
  <c r="G153" s="1"/>
  <c r="F154"/>
  <c r="G154" s="1"/>
  <c r="F155"/>
  <c r="G155" s="1"/>
  <c r="F156"/>
  <c r="G156" s="1"/>
  <c r="F157"/>
  <c r="G157" s="1"/>
  <c r="F146"/>
  <c r="G146" s="1"/>
  <c r="F130"/>
  <c r="G130" s="1"/>
  <c r="F131"/>
  <c r="G131" s="1"/>
  <c r="F132"/>
  <c r="G132" s="1"/>
  <c r="F133"/>
  <c r="G133" s="1"/>
  <c r="F134"/>
  <c r="G134" s="1"/>
  <c r="F135"/>
  <c r="G135" s="1"/>
  <c r="F136"/>
  <c r="G136" s="1"/>
  <c r="F137"/>
  <c r="G137" s="1"/>
  <c r="F138"/>
  <c r="G138" s="1"/>
  <c r="F139"/>
  <c r="G139" s="1"/>
  <c r="F140"/>
  <c r="G140" s="1"/>
  <c r="F141"/>
  <c r="G141" s="1"/>
  <c r="F142"/>
  <c r="G142" s="1"/>
  <c r="F143"/>
  <c r="G143" s="1"/>
  <c r="F30"/>
  <c r="G30" s="1"/>
  <c r="F31"/>
  <c r="G31" s="1"/>
  <c r="F32"/>
  <c r="G32" s="1"/>
  <c r="F33"/>
  <c r="G33" s="1"/>
  <c r="F34"/>
  <c r="G34" s="1"/>
  <c r="F35"/>
  <c r="G35" s="1"/>
  <c r="F36"/>
  <c r="G36" s="1"/>
  <c r="F37"/>
  <c r="G37" s="1"/>
  <c r="F38"/>
  <c r="G38" s="1"/>
  <c r="F39"/>
  <c r="G39" s="1"/>
  <c r="F40"/>
  <c r="G40" s="1"/>
  <c r="F41"/>
  <c r="G41" s="1"/>
  <c r="F42"/>
  <c r="G42" s="1"/>
  <c r="F43"/>
  <c r="G43" s="1"/>
  <c r="F44"/>
  <c r="G44" s="1"/>
  <c r="F45"/>
  <c r="G45" s="1"/>
  <c r="F46"/>
  <c r="G46" s="1"/>
  <c r="F47"/>
  <c r="G47" s="1"/>
  <c r="F48"/>
  <c r="G48" s="1"/>
  <c r="F49"/>
  <c r="G49" s="1"/>
  <c r="F50"/>
  <c r="G50" s="1"/>
  <c r="F51"/>
  <c r="G51" s="1"/>
  <c r="F52"/>
  <c r="G52" s="1"/>
  <c r="F53"/>
  <c r="G53" s="1"/>
  <c r="F55"/>
  <c r="G55" s="1"/>
  <c r="F56"/>
  <c r="G56" s="1"/>
  <c r="F58"/>
  <c r="G58" s="1"/>
  <c r="F59"/>
  <c r="G59" s="1"/>
  <c r="F60"/>
  <c r="G60" s="1"/>
  <c r="F61"/>
  <c r="G61" s="1"/>
  <c r="F62"/>
  <c r="G62" s="1"/>
  <c r="F63"/>
  <c r="G63" s="1"/>
  <c r="F64"/>
  <c r="G64" s="1"/>
  <c r="F65"/>
  <c r="G65" s="1"/>
  <c r="F66"/>
  <c r="G66" s="1"/>
  <c r="F67"/>
  <c r="G67" s="1"/>
  <c r="F68"/>
  <c r="G68" s="1"/>
  <c r="F69"/>
  <c r="G69" s="1"/>
  <c r="F70"/>
  <c r="G70" s="1"/>
  <c r="F71"/>
  <c r="G71" s="1"/>
  <c r="F72"/>
  <c r="G72" s="1"/>
  <c r="F75"/>
  <c r="G75" s="1"/>
  <c r="F76"/>
  <c r="G76" s="1"/>
  <c r="F77"/>
  <c r="G77" s="1"/>
  <c r="F78"/>
  <c r="G78" s="1"/>
  <c r="F79"/>
  <c r="G79" s="1"/>
  <c r="F80"/>
  <c r="G80" s="1"/>
  <c r="F81"/>
  <c r="G81" s="1"/>
  <c r="F82"/>
  <c r="G82" s="1"/>
  <c r="F83"/>
  <c r="G83" s="1"/>
  <c r="F84"/>
  <c r="G84" s="1"/>
  <c r="F85"/>
  <c r="G85" s="1"/>
  <c r="F86"/>
  <c r="G86" s="1"/>
  <c r="F87"/>
  <c r="G87" s="1"/>
  <c r="F88"/>
  <c r="G88" s="1"/>
  <c r="F89"/>
  <c r="G89" s="1"/>
  <c r="F90"/>
  <c r="G90" s="1"/>
  <c r="F92"/>
  <c r="G92" s="1"/>
  <c r="F93"/>
  <c r="G93" s="1"/>
  <c r="F94"/>
  <c r="G94" s="1"/>
  <c r="F95"/>
  <c r="G95" s="1"/>
  <c r="F96"/>
  <c r="G96" s="1"/>
  <c r="F97"/>
  <c r="G97" s="1"/>
  <c r="F98"/>
  <c r="G98" s="1"/>
  <c r="F99"/>
  <c r="G99" s="1"/>
  <c r="F101"/>
  <c r="G101" s="1"/>
  <c r="F102"/>
  <c r="G102" s="1"/>
  <c r="F103"/>
  <c r="G103" s="1"/>
  <c r="F104"/>
  <c r="G104" s="1"/>
  <c r="F105"/>
  <c r="G105" s="1"/>
  <c r="F106"/>
  <c r="G106" s="1"/>
  <c r="F107"/>
  <c r="G107" s="1"/>
  <c r="F108"/>
  <c r="G108" s="1"/>
  <c r="F109"/>
  <c r="G109" s="1"/>
  <c r="F110"/>
  <c r="G110" s="1"/>
  <c r="F111"/>
  <c r="G111" s="1"/>
  <c r="F112"/>
  <c r="G112" s="1"/>
  <c r="F113"/>
  <c r="G113" s="1"/>
  <c r="F114"/>
  <c r="G114" s="1"/>
  <c r="F115"/>
  <c r="G115" s="1"/>
  <c r="F116"/>
  <c r="G116" s="1"/>
  <c r="F117"/>
  <c r="G117" s="1"/>
  <c r="F118"/>
  <c r="G118" s="1"/>
  <c r="F119"/>
  <c r="G119" s="1"/>
  <c r="F120"/>
  <c r="G120" s="1"/>
  <c r="F121"/>
  <c r="G121" s="1"/>
  <c r="F122"/>
  <c r="G122" s="1"/>
  <c r="F123"/>
  <c r="G123" s="1"/>
  <c r="F124"/>
  <c r="G124" s="1"/>
  <c r="F125"/>
  <c r="G125" s="1"/>
  <c r="F126"/>
  <c r="G126" s="1"/>
  <c r="F127"/>
  <c r="G127" s="1"/>
  <c r="F100"/>
  <c r="G100" s="1"/>
  <c r="B57" l="1"/>
  <c r="F57" s="1"/>
  <c r="G57" s="1"/>
  <c r="B74"/>
  <c r="F74" s="1"/>
  <c r="G74" s="1"/>
  <c r="B73"/>
  <c r="F73" s="1"/>
  <c r="G73" s="1"/>
</calcChain>
</file>

<file path=xl/sharedStrings.xml><?xml version="1.0" encoding="utf-8"?>
<sst xmlns="http://schemas.openxmlformats.org/spreadsheetml/2006/main" count="197" uniqueCount="136">
  <si>
    <t>Zero 200mV</t>
  </si>
  <si>
    <t>Zero 2V</t>
  </si>
  <si>
    <t>Zero 20V</t>
  </si>
  <si>
    <t>Zero 200V</t>
  </si>
  <si>
    <t>Zero 1000V</t>
  </si>
  <si>
    <t>Zero 200 Ohm</t>
  </si>
  <si>
    <t>Zero 2 Kohm</t>
  </si>
  <si>
    <t>Zero 20 K</t>
  </si>
  <si>
    <t>Zero 200K</t>
  </si>
  <si>
    <t>Zero 2M</t>
  </si>
  <si>
    <t>Zero 20M</t>
  </si>
  <si>
    <t>-19 mV</t>
  </si>
  <si>
    <t>-10 mV</t>
  </si>
  <si>
    <t>+10 mV</t>
  </si>
  <si>
    <t>+19 mV</t>
  </si>
  <si>
    <t>-190 mV</t>
  </si>
  <si>
    <t>-100 mV</t>
  </si>
  <si>
    <t>+100 mV</t>
  </si>
  <si>
    <t>+190 mV</t>
  </si>
  <si>
    <t>-1.9 V</t>
  </si>
  <si>
    <t>-1.0 V</t>
  </si>
  <si>
    <t>+1.0 V</t>
  </si>
  <si>
    <t>+1.9 V</t>
  </si>
  <si>
    <t>-19 V</t>
  </si>
  <si>
    <t>-10 V</t>
  </si>
  <si>
    <t>+10 V</t>
  </si>
  <si>
    <t>+19 V</t>
  </si>
  <si>
    <t>-190 V</t>
  </si>
  <si>
    <t>-100 V</t>
  </si>
  <si>
    <t>+100 V</t>
  </si>
  <si>
    <t>+190 V</t>
  </si>
  <si>
    <t>-500 V</t>
  </si>
  <si>
    <t>-1000 V</t>
  </si>
  <si>
    <t>+1000 V</t>
  </si>
  <si>
    <t>+500 V</t>
  </si>
  <si>
    <t>-19 mA</t>
  </si>
  <si>
    <t>-10 mA</t>
  </si>
  <si>
    <t>+10 mA</t>
  </si>
  <si>
    <t>+19 mA</t>
  </si>
  <si>
    <t>-190 mA</t>
  </si>
  <si>
    <t>-100 mA</t>
  </si>
  <si>
    <t>+100 mA</t>
  </si>
  <si>
    <t>+190 mA</t>
  </si>
  <si>
    <t>-1.9 A</t>
  </si>
  <si>
    <t>-1.0 A</t>
  </si>
  <si>
    <t>+1.0 A</t>
  </si>
  <si>
    <t>+1.9 A</t>
  </si>
  <si>
    <t>190 mV, 20 Hz</t>
  </si>
  <si>
    <t>10 mV, 20 Hz</t>
  </si>
  <si>
    <t>100 mV, 20 Hz</t>
  </si>
  <si>
    <t>190 mV, 100 kHz</t>
  </si>
  <si>
    <t>1.0 V, 20 Hz</t>
  </si>
  <si>
    <t>1.0 V, 60 Hz</t>
  </si>
  <si>
    <t>1.0 V, 1 kHz</t>
  </si>
  <si>
    <t>190 mV, 20 kHz</t>
  </si>
  <si>
    <t>190 mV, 10 kHz</t>
  </si>
  <si>
    <t>190 mV, 1 kHz</t>
  </si>
  <si>
    <t>100 mV, 1 kHz</t>
  </si>
  <si>
    <t>10 mV, 1 kHz</t>
  </si>
  <si>
    <t>1.0 V, 10 kHz</t>
  </si>
  <si>
    <t>1.0 V, 20 kHz</t>
  </si>
  <si>
    <t>1.0 V, 100 kHz</t>
  </si>
  <si>
    <t>1.9 V, 20 Hz</t>
  </si>
  <si>
    <t>1.9 V, 1 kHz</t>
  </si>
  <si>
    <t>1.9 V, 10 kHz</t>
  </si>
  <si>
    <t>1.9 V, 20 kHz</t>
  </si>
  <si>
    <t>1.9 V, 100 kHz</t>
  </si>
  <si>
    <t>10.0 V, 20 Hz</t>
  </si>
  <si>
    <t>10.0 V, 60 Hz</t>
  </si>
  <si>
    <t>10.0 V, 10 kHz</t>
  </si>
  <si>
    <t>10.0 V, 1 kHz</t>
  </si>
  <si>
    <t>10.0 V, 20 kHz</t>
  </si>
  <si>
    <t>10.0 V, 100 kHz</t>
  </si>
  <si>
    <t>19 V, 60 Hz</t>
  </si>
  <si>
    <t>19 V, 1 kHz</t>
  </si>
  <si>
    <t>19 V, 10 kHz</t>
  </si>
  <si>
    <t>19 V, 20 kHz</t>
  </si>
  <si>
    <t>19 V, 100 kHz</t>
  </si>
  <si>
    <t>100 V, 60 Hz</t>
  </si>
  <si>
    <t>100 V, 1 kHz</t>
  </si>
  <si>
    <t>100 V, 10 kHz</t>
  </si>
  <si>
    <t>100 V, 20 kHz</t>
  </si>
  <si>
    <t>100 V, 100 kHz</t>
  </si>
  <si>
    <t>190 V, 60 Hz</t>
  </si>
  <si>
    <t>190 V, 1 kHz</t>
  </si>
  <si>
    <t>190 V, 10 kHz</t>
  </si>
  <si>
    <t>190 V, 20 kHz</t>
  </si>
  <si>
    <t>190 V, 100 kHz</t>
  </si>
  <si>
    <t>300 V, 60 Hz</t>
  </si>
  <si>
    <t>300 V, 1 kHz</t>
  </si>
  <si>
    <t>300 V, 10 kHz</t>
  </si>
  <si>
    <t>700 V, 60 Hz</t>
  </si>
  <si>
    <t>700 V, 1 kHz</t>
  </si>
  <si>
    <t>19 mA, 60 Hz</t>
  </si>
  <si>
    <t>19 mA, 1 kHz</t>
  </si>
  <si>
    <t>100 mA, 60 Hz</t>
  </si>
  <si>
    <t>100 mA, 1 kHz</t>
  </si>
  <si>
    <t>100 mA, 5 kHz</t>
  </si>
  <si>
    <t>190 mA, 1 kHz</t>
  </si>
  <si>
    <t>1.0 A, 60 Hz</t>
  </si>
  <si>
    <t>1.0 A, 1 kHz</t>
  </si>
  <si>
    <t>1.9 A, 60 Hz</t>
  </si>
  <si>
    <t>1.9 A, 1 kHz</t>
  </si>
  <si>
    <t>Measured value</t>
  </si>
  <si>
    <t>Deviation</t>
  </si>
  <si>
    <t>Result, %/spec</t>
  </si>
  <si>
    <t>N/A</t>
  </si>
  <si>
    <t>Source uncertainty, ppm</t>
  </si>
  <si>
    <t>Ambient temp:</t>
  </si>
  <si>
    <t>https://xdevs.com</t>
  </si>
  <si>
    <t>+23C</t>
  </si>
  <si>
    <t>Standard source</t>
  </si>
  <si>
    <t>Fluke 5720A/03 | xDevs.com</t>
  </si>
  <si>
    <t>Reference source</t>
  </si>
  <si>
    <t>Wavetek 7000 10.000001V</t>
  </si>
  <si>
    <t>Fluke SL935 1.00005942 and 9999.9755 Ohm</t>
  </si>
  <si>
    <t>AC Reference</t>
  </si>
  <si>
    <t>Wavetek 4920M</t>
  </si>
  <si>
    <t>Calibration due</t>
  </si>
  <si>
    <t>Check standard</t>
  </si>
  <si>
    <t>Keysight 3458A-3 (Opt 001,002)</t>
  </si>
  <si>
    <t>DUT spec, 24 hour</t>
  </si>
  <si>
    <t>1.9 V, 45 Hz</t>
  </si>
  <si>
    <t>TUR</t>
  </si>
  <si>
    <r>
      <t xml:space="preserve">Advantest R6452A
</t>
    </r>
    <r>
      <rPr>
        <b/>
        <sz val="11"/>
        <color theme="1"/>
        <rFont val="Calibri"/>
        <family val="2"/>
        <scheme val="minor"/>
      </rPr>
      <t>calibration report</t>
    </r>
  </si>
  <si>
    <t>+5 A</t>
  </si>
  <si>
    <t>-5 A</t>
  </si>
  <si>
    <t>-10 A</t>
  </si>
  <si>
    <t>+10 A</t>
  </si>
  <si>
    <t>10 A, 60 Hz</t>
  </si>
  <si>
    <t>10 A, 1 kHz</t>
  </si>
  <si>
    <t>Zero 200M</t>
  </si>
  <si>
    <t>Zero 200mADC</t>
  </si>
  <si>
    <t>Zero 10ADC</t>
  </si>
  <si>
    <t>Zero 10AAC</t>
  </si>
  <si>
    <t>Zero 200mAAC</t>
  </si>
</sst>
</file>

<file path=xl/styles.xml><?xml version="1.0" encoding="utf-8"?>
<styleSheet xmlns="http://schemas.openxmlformats.org/spreadsheetml/2006/main">
  <numFmts count="10">
    <numFmt numFmtId="164" formatCode="0.00000"/>
    <numFmt numFmtId="165" formatCode="0.0000"/>
    <numFmt numFmtId="166" formatCode="0.000000"/>
    <numFmt numFmtId="167" formatCode="0.0000000"/>
    <numFmt numFmtId="168" formatCode="0.000"/>
    <numFmt numFmtId="169" formatCode="0.0"/>
    <numFmt numFmtId="170" formatCode="0.0%"/>
    <numFmt numFmtId="171" formatCode="0\ &quot;ppm&quot;"/>
    <numFmt numFmtId="172" formatCode="0.0000000E+00"/>
    <numFmt numFmtId="175" formatCode="0.00000E+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2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</borders>
  <cellStyleXfs count="4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77">
    <xf numFmtId="0" fontId="0" fillId="0" borderId="0" xfId="0"/>
    <xf numFmtId="166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14" fontId="0" fillId="0" borderId="0" xfId="0" applyNumberFormat="1" applyFont="1" applyAlignment="1">
      <alignment horizontal="center"/>
    </xf>
    <xf numFmtId="0" fontId="0" fillId="0" borderId="0" xfId="0" applyFont="1" applyFill="1"/>
    <xf numFmtId="0" fontId="0" fillId="0" borderId="0" xfId="0" quotePrefix="1" applyFont="1" applyAlignment="1">
      <alignment horizontal="center"/>
    </xf>
    <xf numFmtId="0" fontId="16" fillId="0" borderId="0" xfId="0" applyFont="1" applyAlignment="1">
      <alignment horizontal="left"/>
    </xf>
    <xf numFmtId="0" fontId="16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1" fontId="0" fillId="0" borderId="10" xfId="0" applyNumberFormat="1" applyFont="1" applyBorder="1" applyAlignment="1">
      <alignment horizontal="center"/>
    </xf>
    <xf numFmtId="170" fontId="0" fillId="0" borderId="10" xfId="1" applyNumberFormat="1" applyFont="1" applyBorder="1" applyAlignment="1">
      <alignment horizontal="center"/>
    </xf>
    <xf numFmtId="11" fontId="16" fillId="0" borderId="10" xfId="0" applyNumberFormat="1" applyFont="1" applyBorder="1" applyAlignment="1">
      <alignment horizontal="center"/>
    </xf>
    <xf numFmtId="0" fontId="16" fillId="0" borderId="10" xfId="0" quotePrefix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167" fontId="16" fillId="0" borderId="10" xfId="0" quotePrefix="1" applyNumberFormat="1" applyFont="1" applyBorder="1" applyAlignment="1">
      <alignment horizontal="center"/>
    </xf>
    <xf numFmtId="166" fontId="16" fillId="0" borderId="10" xfId="0" quotePrefix="1" applyNumberFormat="1" applyFont="1" applyBorder="1" applyAlignment="1">
      <alignment horizontal="center"/>
    </xf>
    <xf numFmtId="166" fontId="16" fillId="0" borderId="10" xfId="0" applyNumberFormat="1" applyFont="1" applyBorder="1" applyAlignment="1">
      <alignment horizontal="center"/>
    </xf>
    <xf numFmtId="164" fontId="16" fillId="0" borderId="10" xfId="0" applyNumberFormat="1" applyFont="1" applyBorder="1" applyAlignment="1">
      <alignment horizontal="center"/>
    </xf>
    <xf numFmtId="165" fontId="16" fillId="0" borderId="10" xfId="0" applyNumberFormat="1" applyFont="1" applyBorder="1" applyAlignment="1">
      <alignment horizontal="center"/>
    </xf>
    <xf numFmtId="168" fontId="16" fillId="0" borderId="10" xfId="0" applyNumberFormat="1" applyFont="1" applyBorder="1" applyAlignment="1">
      <alignment horizontal="center"/>
    </xf>
    <xf numFmtId="2" fontId="16" fillId="0" borderId="10" xfId="0" applyNumberFormat="1" applyFont="1" applyBorder="1" applyAlignment="1">
      <alignment horizontal="center"/>
    </xf>
    <xf numFmtId="169" fontId="16" fillId="0" borderId="10" xfId="0" applyNumberFormat="1" applyFont="1" applyBorder="1" applyAlignment="1">
      <alignment horizontal="center"/>
    </xf>
    <xf numFmtId="1" fontId="16" fillId="0" borderId="10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16" fillId="0" borderId="12" xfId="0" quotePrefix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11" fontId="19" fillId="0" borderId="0" xfId="0" applyNumberFormat="1" applyFont="1"/>
    <xf numFmtId="0" fontId="19" fillId="0" borderId="0" xfId="0" applyFont="1"/>
    <xf numFmtId="0" fontId="19" fillId="0" borderId="0" xfId="0" applyFont="1" applyFill="1"/>
    <xf numFmtId="169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69" fontId="0" fillId="0" borderId="0" xfId="0" applyNumberFormat="1" applyFont="1" applyAlignment="1">
      <alignment horizontal="center"/>
    </xf>
    <xf numFmtId="171" fontId="0" fillId="0" borderId="0" xfId="0" applyNumberFormat="1" applyFont="1" applyAlignment="1">
      <alignment horizontal="center"/>
    </xf>
    <xf numFmtId="171" fontId="0" fillId="0" borderId="10" xfId="0" applyNumberFormat="1" applyFont="1" applyBorder="1" applyAlignment="1">
      <alignment horizontal="center"/>
    </xf>
    <xf numFmtId="171" fontId="0" fillId="0" borderId="12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16" fillId="0" borderId="13" xfId="0" quotePrefix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171" fontId="0" fillId="0" borderId="13" xfId="0" applyNumberFormat="1" applyFont="1" applyBorder="1" applyAlignment="1">
      <alignment horizontal="center"/>
    </xf>
    <xf numFmtId="170" fontId="0" fillId="0" borderId="13" xfId="1" applyNumberFormat="1" applyFont="1" applyBorder="1" applyAlignment="1">
      <alignment horizontal="center"/>
    </xf>
    <xf numFmtId="169" fontId="0" fillId="0" borderId="13" xfId="0" applyNumberFormat="1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170" fontId="0" fillId="0" borderId="12" xfId="1" applyNumberFormat="1" applyFont="1" applyBorder="1" applyAlignment="1">
      <alignment horizontal="center"/>
    </xf>
    <xf numFmtId="169" fontId="0" fillId="0" borderId="12" xfId="0" applyNumberFormat="1" applyFont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11" fontId="0" fillId="34" borderId="13" xfId="0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168" fontId="0" fillId="34" borderId="10" xfId="0" applyNumberFormat="1" applyFont="1" applyFill="1" applyBorder="1" applyAlignment="1">
      <alignment horizontal="center"/>
    </xf>
    <xf numFmtId="1" fontId="0" fillId="34" borderId="10" xfId="0" applyNumberFormat="1" applyFont="1" applyFill="1" applyBorder="1" applyAlignment="1">
      <alignment horizontal="center"/>
    </xf>
    <xf numFmtId="172" fontId="0" fillId="0" borderId="0" xfId="0" applyNumberFormat="1" applyFont="1"/>
    <xf numFmtId="0" fontId="18" fillId="0" borderId="0" xfId="43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0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center" vertical="center"/>
    </xf>
    <xf numFmtId="0" fontId="16" fillId="0" borderId="0" xfId="0" applyNumberFormat="1" applyFont="1" applyFill="1" applyAlignment="1">
      <alignment horizontal="center"/>
    </xf>
    <xf numFmtId="14" fontId="16" fillId="0" borderId="0" xfId="0" quotePrefix="1" applyNumberFormat="1" applyFont="1" applyFill="1" applyAlignment="1">
      <alignment horizontal="center"/>
    </xf>
    <xf numFmtId="1" fontId="16" fillId="0" borderId="0" xfId="0" applyNumberFormat="1" applyFont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16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71" fontId="0" fillId="0" borderId="0" xfId="0" applyNumberFormat="1" applyFont="1" applyBorder="1" applyAlignment="1">
      <alignment horizontal="center"/>
    </xf>
    <xf numFmtId="170" fontId="0" fillId="0" borderId="0" xfId="1" applyNumberFormat="1" applyFont="1" applyBorder="1" applyAlignment="1">
      <alignment horizontal="center"/>
    </xf>
    <xf numFmtId="1" fontId="16" fillId="0" borderId="0" xfId="0" quotePrefix="1" applyNumberFormat="1" applyFont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175" fontId="0" fillId="0" borderId="10" xfId="0" applyNumberFormat="1" applyFont="1" applyBorder="1" applyAlignment="1">
      <alignment horizontal="center"/>
    </xf>
    <xf numFmtId="11" fontId="0" fillId="0" borderId="10" xfId="0" applyNumberFormat="1" applyBorder="1" applyAlignment="1">
      <alignment horizontal="center"/>
    </xf>
    <xf numFmtId="11" fontId="0" fillId="0" borderId="0" xfId="0" applyNumberFormat="1" applyFont="1" applyAlignment="1">
      <alignment horizontal="center"/>
    </xf>
    <xf numFmtId="1" fontId="0" fillId="34" borderId="0" xfId="0" applyNumberFormat="1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1" fontId="0" fillId="34" borderId="10" xfId="0" applyNumberFormat="1" applyFont="1" applyFill="1" applyBorder="1" applyAlignment="1">
      <alignment horizontal="center"/>
    </xf>
    <xf numFmtId="11" fontId="0" fillId="34" borderId="12" xfId="0" applyNumberFormat="1" applyFont="1" applyFill="1" applyBorder="1" applyAlignment="1">
      <alignment horizontal="center"/>
    </xf>
  </cellXfs>
  <cellStyles count="44">
    <cellStyle name="20% - Акцент1" xfId="20" builtinId="30" customBuiltin="1"/>
    <cellStyle name="20% - Акцент2" xfId="24" builtinId="34" customBuiltin="1"/>
    <cellStyle name="20% - Акцент3" xfId="28" builtinId="38" customBuiltin="1"/>
    <cellStyle name="20% - Акцент4" xfId="32" builtinId="42" customBuiltin="1"/>
    <cellStyle name="20% - Акцент5" xfId="36" builtinId="46" customBuiltin="1"/>
    <cellStyle name="20% - Акцент6" xfId="40" builtinId="50" customBuiltin="1"/>
    <cellStyle name="40% - Акцент1" xfId="21" builtinId="31" customBuiltin="1"/>
    <cellStyle name="40% - Акцент2" xfId="25" builtinId="35" customBuiltin="1"/>
    <cellStyle name="40% - Акцент3" xfId="29" builtinId="39" customBuiltin="1"/>
    <cellStyle name="40% - Акцент4" xfId="33" builtinId="43" customBuiltin="1"/>
    <cellStyle name="40% - Акцент5" xfId="37" builtinId="47" customBuiltin="1"/>
    <cellStyle name="40% - Акцент6" xfId="41" builtinId="51" customBuiltin="1"/>
    <cellStyle name="60% - Акцент1" xfId="22" builtinId="32" customBuiltin="1"/>
    <cellStyle name="60% - Акцент2" xfId="26" builtinId="36" customBuiltin="1"/>
    <cellStyle name="60% - Акцент3" xfId="30" builtinId="40" customBuiltin="1"/>
    <cellStyle name="60% - Акцент4" xfId="34" builtinId="44" customBuiltin="1"/>
    <cellStyle name="60% - Акцент5" xfId="38" builtinId="48" customBuiltin="1"/>
    <cellStyle name="60% - Акцент6" xfId="42" builtinId="52" customBuiltin="1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Ввод " xfId="10" builtinId="20" customBuiltin="1"/>
    <cellStyle name="Вывод" xfId="11" builtinId="21" customBuiltin="1"/>
    <cellStyle name="Вычисление" xfId="12" builtinId="22" customBuiltin="1"/>
    <cellStyle name="Гиперссылка" xfId="43" builtinId="8"/>
    <cellStyle name="Заголовок 1" xfId="3" builtinId="16" customBuiltin="1"/>
    <cellStyle name="Заголовок 2" xfId="4" builtinId="17" customBuiltin="1"/>
    <cellStyle name="Заголовок 3" xfId="5" builtinId="18" customBuiltin="1"/>
    <cellStyle name="Заголовок 4" xfId="6" builtinId="19" customBuiltin="1"/>
    <cellStyle name="Итог" xfId="18" builtinId="25" customBuiltin="1"/>
    <cellStyle name="Контрольная ячейка" xfId="14" builtinId="23" customBuiltin="1"/>
    <cellStyle name="Название" xfId="2" builtinId="15" customBuiltin="1"/>
    <cellStyle name="Нейтральный" xfId="9" builtinId="28" customBuiltin="1"/>
    <cellStyle name="Обычный" xfId="0" builtinId="0"/>
    <cellStyle name="Плохой" xfId="8" builtinId="27" customBuiltin="1"/>
    <cellStyle name="Пояснение" xfId="17" builtinId="53" customBuiltin="1"/>
    <cellStyle name="Примечание" xfId="16" builtinId="10" customBuiltin="1"/>
    <cellStyle name="Процентный" xfId="1" builtinId="5"/>
    <cellStyle name="Связанная ячейка" xfId="13" builtinId="24" customBuiltin="1"/>
    <cellStyle name="Текст предупреждения" xfId="15" builtinId="11" customBuiltin="1"/>
    <cellStyle name="Хороший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xdev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2"/>
  <sheetViews>
    <sheetView tabSelected="1" topLeftCell="A196" zoomScale="130" zoomScaleNormal="130" workbookViewId="0">
      <selection activeCell="B218" sqref="B218"/>
    </sheetView>
  </sheetViews>
  <sheetFormatPr defaultColWidth="9.1328125" defaultRowHeight="14.25"/>
  <cols>
    <col min="1" max="1" width="8.59765625" style="4" customWidth="1"/>
    <col min="2" max="2" width="17.86328125" style="4" customWidth="1"/>
    <col min="3" max="3" width="16.73046875" style="3" customWidth="1"/>
    <col min="4" max="4" width="22.265625" style="3" customWidth="1"/>
    <col min="5" max="5" width="18.3984375" style="3" customWidth="1"/>
    <col min="6" max="6" width="16.59765625" style="35" customWidth="1"/>
    <col min="7" max="7" width="14.265625" style="4" customWidth="1"/>
    <col min="8" max="8" width="9.86328125" style="3" customWidth="1"/>
    <col min="9" max="9" width="9.1328125" style="4"/>
    <col min="10" max="10" width="21.59765625" style="4" customWidth="1"/>
    <col min="11" max="16384" width="9.1328125" style="4"/>
  </cols>
  <sheetData>
    <row r="1" spans="1:8" ht="15.75" customHeight="1">
      <c r="A1" s="58" t="s">
        <v>124</v>
      </c>
      <c r="B1" s="59"/>
      <c r="C1" s="3" t="s">
        <v>108</v>
      </c>
      <c r="D1" s="7" t="s">
        <v>110</v>
      </c>
      <c r="F1" s="35" t="s">
        <v>118</v>
      </c>
      <c r="G1" s="56" t="s">
        <v>109</v>
      </c>
      <c r="H1" s="57"/>
    </row>
    <row r="2" spans="1:8">
      <c r="A2" s="59"/>
      <c r="B2" s="59"/>
      <c r="C2" s="2" t="s">
        <v>111</v>
      </c>
      <c r="D2" s="8" t="s">
        <v>112</v>
      </c>
      <c r="E2" s="2"/>
      <c r="F2" s="5">
        <v>43740</v>
      </c>
      <c r="G2" s="57"/>
      <c r="H2" s="57"/>
    </row>
    <row r="3" spans="1:8">
      <c r="A3" s="61">
        <v>43468</v>
      </c>
      <c r="B3" s="60"/>
      <c r="C3" s="2" t="s">
        <v>113</v>
      </c>
      <c r="D3" s="8" t="s">
        <v>114</v>
      </c>
      <c r="E3" s="2"/>
      <c r="F3" s="5">
        <v>43525</v>
      </c>
    </row>
    <row r="4" spans="1:8">
      <c r="A4" s="6"/>
      <c r="B4" s="6"/>
      <c r="C4" s="2" t="s">
        <v>113</v>
      </c>
      <c r="D4" s="8" t="s">
        <v>115</v>
      </c>
      <c r="E4" s="2"/>
      <c r="F4" s="5">
        <v>43616</v>
      </c>
    </row>
    <row r="5" spans="1:8">
      <c r="A5" s="6"/>
      <c r="B5" s="6"/>
      <c r="C5" s="2" t="s">
        <v>116</v>
      </c>
      <c r="D5" s="8" t="s">
        <v>117</v>
      </c>
      <c r="E5" s="2"/>
      <c r="F5" s="5">
        <v>43505</v>
      </c>
    </row>
    <row r="6" spans="1:8">
      <c r="A6" s="6"/>
      <c r="B6" s="6"/>
      <c r="C6" s="2" t="s">
        <v>119</v>
      </c>
      <c r="D6" s="8" t="s">
        <v>120</v>
      </c>
      <c r="F6" s="5">
        <v>43525</v>
      </c>
    </row>
    <row r="7" spans="1:8">
      <c r="A7" s="31"/>
      <c r="B7" s="6"/>
    </row>
    <row r="8" spans="1:8">
      <c r="A8" s="30"/>
      <c r="C8" s="3" t="s">
        <v>103</v>
      </c>
      <c r="D8" s="4" t="s">
        <v>107</v>
      </c>
      <c r="E8" s="3" t="s">
        <v>121</v>
      </c>
      <c r="F8" s="35" t="s">
        <v>104</v>
      </c>
      <c r="G8" s="3" t="s">
        <v>105</v>
      </c>
    </row>
    <row r="9" spans="1:8">
      <c r="A9" s="29"/>
      <c r="B9" s="9"/>
      <c r="D9" s="10" t="s">
        <v>106</v>
      </c>
      <c r="E9" s="11">
        <v>3.0000000000000001E-6</v>
      </c>
      <c r="F9" s="36" t="e">
        <f>(ABS(#REF!)-ABS(E9))</f>
        <v>#REF!</v>
      </c>
      <c r="G9" s="12" t="e">
        <f t="shared" ref="G9:G28" si="0">1+(F9/E9)</f>
        <v>#REF!</v>
      </c>
      <c r="H9" s="34"/>
    </row>
    <row r="10" spans="1:8">
      <c r="A10" s="30"/>
      <c r="B10" s="9" t="s">
        <v>0</v>
      </c>
      <c r="C10" s="71">
        <v>6.0000000000000002E-6</v>
      </c>
      <c r="D10" s="10" t="s">
        <v>106</v>
      </c>
      <c r="E10" s="11">
        <v>3.0000000000000001E-6</v>
      </c>
      <c r="F10" s="36">
        <f>(ABS(C10)-ABS(E10))</f>
        <v>3.0000000000000001E-6</v>
      </c>
      <c r="G10" s="12">
        <f t="shared" si="0"/>
        <v>2</v>
      </c>
      <c r="H10" s="34"/>
    </row>
    <row r="11" spans="1:8">
      <c r="A11" s="30"/>
      <c r="B11" s="9" t="s">
        <v>1</v>
      </c>
      <c r="C11" s="72">
        <v>4.0000000000000003E-5</v>
      </c>
      <c r="D11" s="10" t="s">
        <v>106</v>
      </c>
      <c r="E11" s="11">
        <v>2.0000000000000002E-5</v>
      </c>
      <c r="F11" s="36">
        <f>(ABS(C12)-ABS(E11))</f>
        <v>3.8000000000000002E-4</v>
      </c>
      <c r="G11" s="12">
        <f t="shared" si="0"/>
        <v>20</v>
      </c>
      <c r="H11" s="34"/>
    </row>
    <row r="12" spans="1:8">
      <c r="A12" s="30"/>
      <c r="B12" s="9" t="s">
        <v>2</v>
      </c>
      <c r="C12" s="11">
        <v>4.0000000000000002E-4</v>
      </c>
      <c r="D12" s="10" t="s">
        <v>106</v>
      </c>
      <c r="E12" s="11">
        <v>2.0000000000000001E-4</v>
      </c>
      <c r="F12" s="36">
        <f>(ABS(C13)-ABS(E12))</f>
        <v>5.8000000000000005E-3</v>
      </c>
      <c r="G12" s="12">
        <f t="shared" si="0"/>
        <v>30</v>
      </c>
      <c r="H12" s="34"/>
    </row>
    <row r="13" spans="1:8">
      <c r="A13" s="30"/>
      <c r="B13" s="9" t="s">
        <v>3</v>
      </c>
      <c r="C13" s="11">
        <v>6.0000000000000001E-3</v>
      </c>
      <c r="D13" s="10" t="s">
        <v>106</v>
      </c>
      <c r="E13" s="11">
        <v>2E-3</v>
      </c>
      <c r="F13" s="36">
        <f>(ABS(C14)-ABS(E13))</f>
        <v>5.7999999999999996E-2</v>
      </c>
      <c r="G13" s="12">
        <f t="shared" si="0"/>
        <v>29.999999999999996</v>
      </c>
      <c r="H13" s="34"/>
    </row>
    <row r="14" spans="1:8">
      <c r="A14" s="30"/>
      <c r="B14" s="9" t="s">
        <v>4</v>
      </c>
      <c r="C14" s="11">
        <v>0.06</v>
      </c>
      <c r="D14" s="10" t="s">
        <v>106</v>
      </c>
      <c r="E14" s="11">
        <v>0.02</v>
      </c>
      <c r="F14" s="36" t="e">
        <f>(ABS(#REF!)-ABS(E14))</f>
        <v>#REF!</v>
      </c>
      <c r="G14" s="12" t="e">
        <f t="shared" si="0"/>
        <v>#REF!</v>
      </c>
      <c r="H14" s="34"/>
    </row>
    <row r="15" spans="1:8">
      <c r="A15" s="30"/>
      <c r="B15" s="9" t="s">
        <v>5</v>
      </c>
      <c r="C15" s="11">
        <v>0.09</v>
      </c>
      <c r="D15" s="10" t="s">
        <v>106</v>
      </c>
      <c r="E15" s="11">
        <v>4.0000000000000001E-3</v>
      </c>
      <c r="F15" s="36" t="e">
        <f>(ABS(#REF!)-ABS(E15))</f>
        <v>#REF!</v>
      </c>
      <c r="G15" s="12" t="e">
        <f t="shared" si="0"/>
        <v>#REF!</v>
      </c>
      <c r="H15" s="34"/>
    </row>
    <row r="16" spans="1:8">
      <c r="A16" s="30"/>
      <c r="B16" s="9" t="s">
        <v>6</v>
      </c>
      <c r="C16" s="11">
        <v>0.1</v>
      </c>
      <c r="D16" s="10" t="s">
        <v>106</v>
      </c>
      <c r="E16" s="11">
        <v>4.0000000000000001E-3</v>
      </c>
      <c r="F16" s="36">
        <f>(ABS(C15)-ABS(E16))</f>
        <v>8.5999999999999993E-2</v>
      </c>
      <c r="G16" s="12">
        <f t="shared" si="0"/>
        <v>22.499999999999996</v>
      </c>
      <c r="H16" s="34"/>
    </row>
    <row r="17" spans="1:8">
      <c r="A17" s="30"/>
      <c r="B17" s="9" t="s">
        <v>7</v>
      </c>
      <c r="C17" s="11">
        <v>4.0000000000000002E-4</v>
      </c>
      <c r="D17" s="10" t="s">
        <v>106</v>
      </c>
      <c r="E17" s="11">
        <v>0.03</v>
      </c>
      <c r="F17" s="36">
        <f>(ABS(C16)-ABS(E17))</f>
        <v>7.0000000000000007E-2</v>
      </c>
      <c r="G17" s="12">
        <f t="shared" si="0"/>
        <v>3.3333333333333335</v>
      </c>
      <c r="H17" s="34"/>
    </row>
    <row r="18" spans="1:8">
      <c r="A18" s="30"/>
      <c r="B18" s="9" t="s">
        <v>8</v>
      </c>
      <c r="C18" s="11">
        <v>5.0000000000000001E-3</v>
      </c>
      <c r="D18" s="10" t="s">
        <v>106</v>
      </c>
      <c r="E18" s="11">
        <v>0.3</v>
      </c>
      <c r="F18" s="36">
        <f>(ABS(C17)-ABS(E18))</f>
        <v>-0.29959999999999998</v>
      </c>
      <c r="G18" s="12">
        <f t="shared" si="0"/>
        <v>1.3333333333334085E-3</v>
      </c>
      <c r="H18" s="34"/>
    </row>
    <row r="19" spans="1:8">
      <c r="A19" s="30"/>
      <c r="B19" s="9" t="s">
        <v>9</v>
      </c>
      <c r="C19" s="11">
        <v>0.06</v>
      </c>
      <c r="D19" s="10" t="s">
        <v>106</v>
      </c>
      <c r="E19" s="10">
        <v>3</v>
      </c>
      <c r="F19" s="36">
        <f>(ABS(C18)-ABS(E19))</f>
        <v>-2.9950000000000001</v>
      </c>
      <c r="G19" s="12">
        <f t="shared" si="0"/>
        <v>1.6666666666665941E-3</v>
      </c>
      <c r="H19" s="34"/>
    </row>
    <row r="20" spans="1:8">
      <c r="A20" s="30"/>
      <c r="B20" s="9" t="s">
        <v>10</v>
      </c>
      <c r="C20" s="11">
        <v>4.0000000000000002E-4</v>
      </c>
      <c r="D20" s="10" t="s">
        <v>106</v>
      </c>
      <c r="E20" s="10">
        <v>280</v>
      </c>
      <c r="F20" s="36">
        <f>(ABS(C19)-ABS(E20))</f>
        <v>-279.94</v>
      </c>
      <c r="G20" s="12">
        <f t="shared" si="0"/>
        <v>2.1428571428572241E-4</v>
      </c>
      <c r="H20" s="34"/>
    </row>
    <row r="21" spans="1:8">
      <c r="A21" s="30"/>
      <c r="B21" s="9" t="s">
        <v>131</v>
      </c>
      <c r="C21" s="3">
        <v>0</v>
      </c>
      <c r="D21" s="10" t="s">
        <v>106</v>
      </c>
      <c r="E21" s="10">
        <v>4400</v>
      </c>
      <c r="F21" s="36">
        <f>(ABS(C20)-ABS(E21))</f>
        <v>-4399.9996000000001</v>
      </c>
      <c r="G21" s="12">
        <f t="shared" si="0"/>
        <v>9.0909090921797997E-8</v>
      </c>
      <c r="H21" s="34"/>
    </row>
    <row r="22" spans="1:8">
      <c r="A22" s="30"/>
      <c r="B22" s="9"/>
      <c r="C22" s="10"/>
      <c r="D22" s="10" t="s">
        <v>106</v>
      </c>
      <c r="E22" s="11">
        <v>0.03</v>
      </c>
      <c r="F22" s="36">
        <f t="shared" ref="F9:F28" si="1">(ABS(C22)-ABS(E22))</f>
        <v>-0.03</v>
      </c>
      <c r="G22" s="12">
        <f t="shared" si="0"/>
        <v>0</v>
      </c>
      <c r="H22" s="34"/>
    </row>
    <row r="23" spans="1:8">
      <c r="A23" s="30"/>
      <c r="B23" s="9"/>
      <c r="C23" s="10"/>
      <c r="D23" s="10" t="s">
        <v>106</v>
      </c>
      <c r="E23" s="11">
        <v>0.3</v>
      </c>
      <c r="F23" s="36">
        <f t="shared" si="1"/>
        <v>-0.3</v>
      </c>
      <c r="G23" s="12">
        <f t="shared" si="0"/>
        <v>0</v>
      </c>
      <c r="H23" s="34"/>
    </row>
    <row r="24" spans="1:8">
      <c r="A24" s="30"/>
      <c r="B24" s="9"/>
      <c r="C24" s="10"/>
      <c r="D24" s="10" t="s">
        <v>106</v>
      </c>
      <c r="E24" s="10">
        <v>3</v>
      </c>
      <c r="F24" s="36">
        <f t="shared" si="1"/>
        <v>-3</v>
      </c>
      <c r="G24" s="12">
        <f t="shared" si="0"/>
        <v>0</v>
      </c>
      <c r="H24" s="34"/>
    </row>
    <row r="25" spans="1:8">
      <c r="A25" s="30"/>
      <c r="B25" s="9" t="s">
        <v>132</v>
      </c>
      <c r="C25" s="11">
        <v>-5.0000000000000004E-6</v>
      </c>
      <c r="D25" s="10" t="s">
        <v>106</v>
      </c>
      <c r="E25" s="10">
        <v>280</v>
      </c>
      <c r="F25" s="36">
        <f t="shared" si="1"/>
        <v>-279.99999500000001</v>
      </c>
      <c r="G25" s="12">
        <f t="shared" si="0"/>
        <v>1.7857142764476919E-8</v>
      </c>
      <c r="H25" s="34"/>
    </row>
    <row r="26" spans="1:8">
      <c r="A26" s="30"/>
      <c r="B26" s="9" t="s">
        <v>133</v>
      </c>
      <c r="C26" s="10">
        <v>-5.0000000000000001E-4</v>
      </c>
      <c r="D26" s="10" t="s">
        <v>106</v>
      </c>
      <c r="E26" s="10">
        <v>4400</v>
      </c>
      <c r="F26" s="36">
        <f t="shared" si="1"/>
        <v>-4399.9994999999999</v>
      </c>
      <c r="G26" s="12">
        <f t="shared" si="0"/>
        <v>1.136363636522475E-7</v>
      </c>
      <c r="H26" s="34"/>
    </row>
    <row r="27" spans="1:8">
      <c r="A27" s="30"/>
      <c r="B27" s="13" t="s">
        <v>135</v>
      </c>
      <c r="C27" s="11">
        <v>1.6000000000000001E-4</v>
      </c>
      <c r="D27" s="10" t="s">
        <v>106</v>
      </c>
      <c r="E27" s="11">
        <v>4.0000000000000003E-5</v>
      </c>
      <c r="F27" s="36">
        <f t="shared" si="1"/>
        <v>1.2000000000000002E-4</v>
      </c>
      <c r="G27" s="12">
        <f t="shared" si="0"/>
        <v>4</v>
      </c>
      <c r="H27" s="34"/>
    </row>
    <row r="28" spans="1:8">
      <c r="A28" s="30"/>
      <c r="B28" s="13" t="s">
        <v>134</v>
      </c>
      <c r="C28" s="10">
        <v>2E-3</v>
      </c>
      <c r="D28" s="10" t="s">
        <v>106</v>
      </c>
      <c r="E28" s="11">
        <v>4.4000000000000002E-4</v>
      </c>
      <c r="F28" s="36">
        <f t="shared" si="1"/>
        <v>1.56E-3</v>
      </c>
      <c r="G28" s="12">
        <f t="shared" si="0"/>
        <v>4.545454545454545</v>
      </c>
      <c r="H28" s="34"/>
    </row>
    <row r="29" spans="1:8">
      <c r="A29" s="30"/>
      <c r="B29" s="2"/>
      <c r="C29" s="3" t="s">
        <v>103</v>
      </c>
      <c r="D29" s="4" t="s">
        <v>107</v>
      </c>
      <c r="E29" s="3" t="s">
        <v>121</v>
      </c>
      <c r="F29" s="35" t="s">
        <v>104</v>
      </c>
      <c r="G29" s="3" t="s">
        <v>105</v>
      </c>
      <c r="H29" s="3" t="s">
        <v>123</v>
      </c>
    </row>
    <row r="30" spans="1:8">
      <c r="A30" s="29">
        <v>-1.9E-2</v>
      </c>
      <c r="B30" s="14" t="s">
        <v>11</v>
      </c>
      <c r="C30" s="70">
        <v>-1.8987E-2</v>
      </c>
      <c r="D30" s="38">
        <v>25.052631578814655</v>
      </c>
      <c r="E30" s="10">
        <v>61</v>
      </c>
      <c r="F30" s="36">
        <f t="shared" ref="F30:F53" si="2">((C30/A30)-1)*1000000</f>
        <v>-684.21052631573161</v>
      </c>
      <c r="G30" s="12">
        <f t="shared" ref="G30:G52" si="3">ABS(F30)/ABS(E30)</f>
        <v>11.216566005175928</v>
      </c>
      <c r="H30" s="32">
        <f t="shared" ref="H30:H53" si="4">E30/D30</f>
        <v>2.4348739495927303</v>
      </c>
    </row>
    <row r="31" spans="1:8">
      <c r="A31" s="29">
        <v>-0.01</v>
      </c>
      <c r="B31" s="14" t="s">
        <v>12</v>
      </c>
      <c r="C31" s="11">
        <v>-1.0002E-2</v>
      </c>
      <c r="D31" s="38">
        <v>43.999999999932982</v>
      </c>
      <c r="E31" s="10">
        <v>70</v>
      </c>
      <c r="F31" s="36">
        <f t="shared" si="2"/>
        <v>199.99999999997797</v>
      </c>
      <c r="G31" s="12">
        <f t="shared" si="3"/>
        <v>2.8571428571425423</v>
      </c>
      <c r="H31" s="32">
        <f t="shared" si="4"/>
        <v>1.590909090911514</v>
      </c>
    </row>
    <row r="32" spans="1:8">
      <c r="A32" s="29">
        <v>0.01</v>
      </c>
      <c r="B32" s="14" t="s">
        <v>13</v>
      </c>
      <c r="C32" s="11">
        <v>9.9909999999999999E-3</v>
      </c>
      <c r="D32" s="38">
        <v>43.999999999932982</v>
      </c>
      <c r="E32" s="10">
        <v>70</v>
      </c>
      <c r="F32" s="36">
        <f t="shared" si="2"/>
        <v>-900.00000000001194</v>
      </c>
      <c r="G32" s="12">
        <f t="shared" si="3"/>
        <v>12.857142857143028</v>
      </c>
      <c r="H32" s="32">
        <f t="shared" si="4"/>
        <v>1.590909090911514</v>
      </c>
    </row>
    <row r="33" spans="1:8">
      <c r="A33" s="29">
        <v>1.9E-2</v>
      </c>
      <c r="B33" s="14" t="s">
        <v>14</v>
      </c>
      <c r="C33" s="11">
        <v>1.8988000000000001E-2</v>
      </c>
      <c r="D33" s="38">
        <v>25.052631578814655</v>
      </c>
      <c r="E33" s="10">
        <v>61</v>
      </c>
      <c r="F33" s="36">
        <f t="shared" si="2"/>
        <v>-631.57894736831645</v>
      </c>
      <c r="G33" s="12">
        <f t="shared" si="3"/>
        <v>10.353753235546172</v>
      </c>
      <c r="H33" s="32">
        <f t="shared" si="4"/>
        <v>2.4348739495927303</v>
      </c>
    </row>
    <row r="34" spans="1:8">
      <c r="A34" s="29">
        <v>-0.19</v>
      </c>
      <c r="B34" s="14" t="s">
        <v>15</v>
      </c>
      <c r="C34" s="11">
        <v>-0.18997</v>
      </c>
      <c r="D34" s="38">
        <v>6.1052631579183725</v>
      </c>
      <c r="E34" s="10">
        <v>41</v>
      </c>
      <c r="F34" s="36">
        <f t="shared" si="2"/>
        <v>-157.89473684213462</v>
      </c>
      <c r="G34" s="12">
        <f t="shared" si="3"/>
        <v>3.8510911424910881</v>
      </c>
      <c r="H34" s="32">
        <f t="shared" si="4"/>
        <v>6.7155172413533126</v>
      </c>
    </row>
    <row r="35" spans="1:8">
      <c r="A35" s="29">
        <v>-0.1</v>
      </c>
      <c r="B35" s="14" t="s">
        <v>16</v>
      </c>
      <c r="C35" s="11">
        <v>-0.1</v>
      </c>
      <c r="D35" s="38">
        <v>7.9999999997859561</v>
      </c>
      <c r="E35" s="10">
        <v>50</v>
      </c>
      <c r="F35" s="36">
        <f t="shared" si="2"/>
        <v>0</v>
      </c>
      <c r="G35" s="12">
        <f t="shared" si="3"/>
        <v>0</v>
      </c>
      <c r="H35" s="32">
        <f t="shared" si="4"/>
        <v>6.2500000001672218</v>
      </c>
    </row>
    <row r="36" spans="1:8">
      <c r="A36" s="29">
        <v>0.1</v>
      </c>
      <c r="B36" s="14" t="s">
        <v>17</v>
      </c>
      <c r="C36" s="11">
        <v>9.9930000000000005E-2</v>
      </c>
      <c r="D36" s="38">
        <v>7.9999999997859561</v>
      </c>
      <c r="E36" s="10">
        <v>50</v>
      </c>
      <c r="F36" s="36">
        <f t="shared" si="2"/>
        <v>-700.00000000003388</v>
      </c>
      <c r="G36" s="12">
        <f t="shared" si="3"/>
        <v>14.000000000000677</v>
      </c>
      <c r="H36" s="32">
        <f t="shared" si="4"/>
        <v>6.2500000001672218</v>
      </c>
    </row>
    <row r="37" spans="1:8">
      <c r="A37" s="29">
        <v>0.19</v>
      </c>
      <c r="B37" s="14" t="s">
        <v>18</v>
      </c>
      <c r="C37" s="11">
        <v>0.18990000000000001</v>
      </c>
      <c r="D37" s="38">
        <v>6.1052631579183725</v>
      </c>
      <c r="E37" s="10">
        <v>41</v>
      </c>
      <c r="F37" s="36">
        <f t="shared" si="2"/>
        <v>-526.31578947359708</v>
      </c>
      <c r="G37" s="12">
        <f t="shared" si="3"/>
        <v>12.836970474965783</v>
      </c>
      <c r="H37" s="32">
        <f t="shared" si="4"/>
        <v>6.7155172413533126</v>
      </c>
    </row>
    <row r="38" spans="1:8">
      <c r="A38" s="30">
        <v>-1.9</v>
      </c>
      <c r="B38" s="14" t="s">
        <v>19</v>
      </c>
      <c r="C38" s="10">
        <v>-1.8996</v>
      </c>
      <c r="D38" s="38">
        <v>3.3684210525297686</v>
      </c>
      <c r="E38" s="10">
        <v>25</v>
      </c>
      <c r="F38" s="36">
        <f t="shared" si="2"/>
        <v>-210.5263157894388</v>
      </c>
      <c r="G38" s="12">
        <f t="shared" si="3"/>
        <v>8.4210526315775525</v>
      </c>
      <c r="H38" s="32">
        <f t="shared" si="4"/>
        <v>7.4218750002243254</v>
      </c>
    </row>
    <row r="39" spans="1:8">
      <c r="A39" s="30">
        <v>-1</v>
      </c>
      <c r="B39" s="14" t="s">
        <v>20</v>
      </c>
      <c r="C39" s="10">
        <v>-1</v>
      </c>
      <c r="D39" s="38">
        <v>3.6999999999398625</v>
      </c>
      <c r="E39" s="10">
        <v>35</v>
      </c>
      <c r="F39" s="36">
        <f t="shared" si="2"/>
        <v>0</v>
      </c>
      <c r="G39" s="12">
        <f t="shared" si="3"/>
        <v>0</v>
      </c>
      <c r="H39" s="32">
        <f t="shared" si="4"/>
        <v>9.4594594596132069</v>
      </c>
    </row>
    <row r="40" spans="1:8">
      <c r="A40" s="30">
        <v>1</v>
      </c>
      <c r="B40" s="14" t="s">
        <v>21</v>
      </c>
      <c r="C40" s="10">
        <v>0.99929999999999997</v>
      </c>
      <c r="D40" s="38">
        <v>3.6999999999398625</v>
      </c>
      <c r="E40" s="10">
        <v>35</v>
      </c>
      <c r="F40" s="36">
        <f t="shared" si="2"/>
        <v>-700.00000000003388</v>
      </c>
      <c r="G40" s="12">
        <f t="shared" si="3"/>
        <v>20.000000000000966</v>
      </c>
      <c r="H40" s="32">
        <f t="shared" si="4"/>
        <v>9.4594594596132069</v>
      </c>
    </row>
    <row r="41" spans="1:8">
      <c r="A41" s="30">
        <v>1.9</v>
      </c>
      <c r="B41" s="14" t="s">
        <v>22</v>
      </c>
      <c r="C41" s="10">
        <v>1.899</v>
      </c>
      <c r="D41" s="38">
        <v>3.3684210525297686</v>
      </c>
      <c r="E41" s="10">
        <v>25</v>
      </c>
      <c r="F41" s="36">
        <f t="shared" si="2"/>
        <v>-526.31578947359708</v>
      </c>
      <c r="G41" s="12">
        <f t="shared" si="3"/>
        <v>21.052631578943885</v>
      </c>
      <c r="H41" s="32">
        <f t="shared" si="4"/>
        <v>7.4218750002243254</v>
      </c>
    </row>
    <row r="42" spans="1:8">
      <c r="A42" s="30">
        <v>-19</v>
      </c>
      <c r="B42" s="14" t="s">
        <v>23</v>
      </c>
      <c r="C42" s="10">
        <v>-18.997</v>
      </c>
      <c r="D42" s="38">
        <v>2.2105263157712329</v>
      </c>
      <c r="E42" s="10">
        <v>25</v>
      </c>
      <c r="F42" s="36">
        <f t="shared" si="2"/>
        <v>-157.89473684213462</v>
      </c>
      <c r="G42" s="12">
        <f t="shared" si="3"/>
        <v>6.3157894736853848</v>
      </c>
      <c r="H42" s="32">
        <f t="shared" si="4"/>
        <v>11.309523809617133</v>
      </c>
    </row>
    <row r="43" spans="1:8">
      <c r="A43" s="30">
        <v>-10</v>
      </c>
      <c r="B43" s="14" t="s">
        <v>24</v>
      </c>
      <c r="C43" s="10">
        <v>-10</v>
      </c>
      <c r="D43" s="38">
        <v>2.2500000000924558</v>
      </c>
      <c r="E43" s="10">
        <v>35</v>
      </c>
      <c r="F43" s="36">
        <f t="shared" si="2"/>
        <v>0</v>
      </c>
      <c r="G43" s="12">
        <f t="shared" si="3"/>
        <v>0</v>
      </c>
      <c r="H43" s="32">
        <f t="shared" si="4"/>
        <v>15.555555554916355</v>
      </c>
    </row>
    <row r="44" spans="1:8">
      <c r="A44" s="30">
        <v>10</v>
      </c>
      <c r="B44" s="14" t="s">
        <v>25</v>
      </c>
      <c r="C44" s="10">
        <v>9.9930000000000003</v>
      </c>
      <c r="D44" s="38">
        <v>2.2500000000924558</v>
      </c>
      <c r="E44" s="10">
        <v>35</v>
      </c>
      <c r="F44" s="36">
        <f t="shared" si="2"/>
        <v>-699.99999999992292</v>
      </c>
      <c r="G44" s="12">
        <f t="shared" si="3"/>
        <v>19.999999999997797</v>
      </c>
      <c r="H44" s="32">
        <f t="shared" si="4"/>
        <v>15.555555554916355</v>
      </c>
    </row>
    <row r="45" spans="1:8">
      <c r="A45" s="30">
        <v>19</v>
      </c>
      <c r="B45" s="14" t="s">
        <v>26</v>
      </c>
      <c r="C45" s="10">
        <v>18.989999999999998</v>
      </c>
      <c r="D45" s="38">
        <v>2.2105263157712329</v>
      </c>
      <c r="E45" s="10">
        <v>25</v>
      </c>
      <c r="F45" s="36">
        <f t="shared" si="2"/>
        <v>-526.31578947381911</v>
      </c>
      <c r="G45" s="12">
        <f t="shared" si="3"/>
        <v>21.052631578952763</v>
      </c>
      <c r="H45" s="32">
        <f t="shared" si="4"/>
        <v>11.309523809617133</v>
      </c>
    </row>
    <row r="46" spans="1:8">
      <c r="A46" s="30">
        <v>-190</v>
      </c>
      <c r="B46" s="14" t="s">
        <v>27</v>
      </c>
      <c r="C46" s="10">
        <v>-189.98</v>
      </c>
      <c r="D46" s="38">
        <v>3.2105263156889663</v>
      </c>
      <c r="E46" s="10">
        <v>25</v>
      </c>
      <c r="F46" s="36">
        <f t="shared" si="2"/>
        <v>-105.26315789483043</v>
      </c>
      <c r="G46" s="12">
        <f t="shared" si="3"/>
        <v>4.2105263157932171</v>
      </c>
      <c r="H46" s="32">
        <f t="shared" si="4"/>
        <v>7.7868852461454123</v>
      </c>
    </row>
    <row r="47" spans="1:8">
      <c r="A47" s="30">
        <v>-100</v>
      </c>
      <c r="B47" s="14" t="s">
        <v>28</v>
      </c>
      <c r="C47" s="10">
        <v>-100.01</v>
      </c>
      <c r="D47" s="38">
        <v>3.399999999986747</v>
      </c>
      <c r="E47" s="10">
        <v>35</v>
      </c>
      <c r="F47" s="36">
        <f t="shared" si="2"/>
        <v>99.999999999988987</v>
      </c>
      <c r="G47" s="12">
        <f t="shared" si="3"/>
        <v>2.8571428571425423</v>
      </c>
      <c r="H47" s="32">
        <f t="shared" si="4"/>
        <v>10.29411764709895</v>
      </c>
    </row>
    <row r="48" spans="1:8">
      <c r="A48" s="30">
        <v>100</v>
      </c>
      <c r="B48" s="14" t="s">
        <v>29</v>
      </c>
      <c r="C48" s="10">
        <v>99.93</v>
      </c>
      <c r="D48" s="38">
        <v>3.399999999986747</v>
      </c>
      <c r="E48" s="10">
        <v>35</v>
      </c>
      <c r="F48" s="36">
        <f t="shared" si="2"/>
        <v>-699.99999999992292</v>
      </c>
      <c r="G48" s="12">
        <f t="shared" si="3"/>
        <v>19.999999999997797</v>
      </c>
      <c r="H48" s="32">
        <f t="shared" si="4"/>
        <v>10.29411764709895</v>
      </c>
    </row>
    <row r="49" spans="1:8">
      <c r="A49" s="30">
        <v>190</v>
      </c>
      <c r="B49" s="14" t="s">
        <v>30</v>
      </c>
      <c r="C49" s="10">
        <v>189.89</v>
      </c>
      <c r="D49" s="38">
        <v>3.2105263156889663</v>
      </c>
      <c r="E49" s="10">
        <v>25</v>
      </c>
      <c r="F49" s="36">
        <f t="shared" si="2"/>
        <v>-578.94736842112331</v>
      </c>
      <c r="G49" s="12">
        <f t="shared" si="3"/>
        <v>23.157894736844934</v>
      </c>
      <c r="H49" s="32">
        <f t="shared" si="4"/>
        <v>7.7868852461454123</v>
      </c>
    </row>
    <row r="50" spans="1:8">
      <c r="A50" s="30">
        <v>-500</v>
      </c>
      <c r="B50" s="14" t="s">
        <v>31</v>
      </c>
      <c r="C50" s="10">
        <v>-499.88</v>
      </c>
      <c r="D50" s="38">
        <v>4.7999999999159826</v>
      </c>
      <c r="E50" s="10">
        <v>60</v>
      </c>
      <c r="F50" s="36">
        <f t="shared" si="2"/>
        <v>-240.00000000001796</v>
      </c>
      <c r="G50" s="12">
        <f t="shared" si="3"/>
        <v>4.0000000000002993</v>
      </c>
      <c r="H50" s="32">
        <f t="shared" si="4"/>
        <v>12.500000000218796</v>
      </c>
    </row>
    <row r="51" spans="1:8">
      <c r="A51" s="30">
        <v>-1000</v>
      </c>
      <c r="B51" s="14" t="s">
        <v>32</v>
      </c>
      <c r="C51" s="10">
        <v>-999.73</v>
      </c>
      <c r="D51" s="38">
        <v>4.3999999999044803</v>
      </c>
      <c r="E51" s="10">
        <v>40</v>
      </c>
      <c r="F51" s="36">
        <f t="shared" si="2"/>
        <v>-269.9999999999925</v>
      </c>
      <c r="G51" s="12">
        <f t="shared" si="3"/>
        <v>6.7499999999998126</v>
      </c>
      <c r="H51" s="32">
        <f t="shared" si="4"/>
        <v>9.090909091106445</v>
      </c>
    </row>
    <row r="52" spans="1:8">
      <c r="A52" s="30">
        <v>1000</v>
      </c>
      <c r="B52" s="14" t="s">
        <v>33</v>
      </c>
      <c r="C52" s="10">
        <v>999.63</v>
      </c>
      <c r="D52" s="38">
        <v>4.3999999999044803</v>
      </c>
      <c r="E52" s="10">
        <v>40</v>
      </c>
      <c r="F52" s="36">
        <f t="shared" si="2"/>
        <v>-369.99999999998147</v>
      </c>
      <c r="G52" s="12">
        <f t="shared" si="3"/>
        <v>9.2499999999995364</v>
      </c>
      <c r="H52" s="32">
        <f t="shared" si="4"/>
        <v>9.090909091106445</v>
      </c>
    </row>
    <row r="53" spans="1:8">
      <c r="A53" s="30">
        <v>500</v>
      </c>
      <c r="B53" s="14" t="s">
        <v>34</v>
      </c>
      <c r="C53" s="10">
        <v>499.79</v>
      </c>
      <c r="D53" s="38">
        <v>4.7999999999159826</v>
      </c>
      <c r="E53" s="10">
        <v>60</v>
      </c>
      <c r="F53" s="36">
        <f t="shared" si="2"/>
        <v>-419.99999999997596</v>
      </c>
      <c r="G53" s="12">
        <f t="shared" ref="G53" si="5">ABS(F53)/ABS(E53)</f>
        <v>6.9999999999995994</v>
      </c>
      <c r="H53" s="32">
        <f t="shared" si="4"/>
        <v>12.500000000218796</v>
      </c>
    </row>
    <row r="54" spans="1:8">
      <c r="A54" s="30"/>
      <c r="B54" s="2"/>
      <c r="C54" s="3" t="s">
        <v>103</v>
      </c>
      <c r="D54" s="4" t="s">
        <v>107</v>
      </c>
      <c r="E54" s="3" t="s">
        <v>121</v>
      </c>
      <c r="F54" s="35" t="s">
        <v>104</v>
      </c>
      <c r="G54" s="3" t="s">
        <v>105</v>
      </c>
      <c r="H54" s="3" t="s">
        <v>123</v>
      </c>
    </row>
    <row r="55" spans="1:8">
      <c r="A55" s="30"/>
      <c r="B55" s="17">
        <v>19.999998999999999</v>
      </c>
      <c r="C55" s="10"/>
      <c r="D55" s="15">
        <v>2.7500012500514259</v>
      </c>
      <c r="E55" s="33">
        <v>25.00000050020823</v>
      </c>
      <c r="F55" s="36">
        <f t="shared" ref="F55:F90" si="6">((C55/B55)-1)*1000000</f>
        <v>-1000000</v>
      </c>
      <c r="G55" s="12">
        <f>ABS(F55)/ABS(E55)</f>
        <v>39999.999199666847</v>
      </c>
      <c r="H55" s="32">
        <f>E55/D55</f>
        <v>9.0909051404033807</v>
      </c>
    </row>
    <row r="56" spans="1:8">
      <c r="A56" s="30"/>
      <c r="B56" s="17">
        <v>18.888888000000001</v>
      </c>
      <c r="C56" s="10"/>
      <c r="D56" s="15">
        <v>2.7647058946644876</v>
      </c>
      <c r="E56" s="33">
        <v>25.588235792461944</v>
      </c>
      <c r="F56" s="36">
        <f t="shared" si="6"/>
        <v>-1000000</v>
      </c>
      <c r="G56" s="12">
        <f t="shared" ref="G56:G90" si="7">ABS(F56)/ABS(E56)</f>
        <v>39080.459009002516</v>
      </c>
      <c r="H56" s="32">
        <f t="shared" ref="H56:H90" si="8">E56/D56</f>
        <v>9.2553192879733839</v>
      </c>
    </row>
    <row r="57" spans="1:8">
      <c r="A57" s="30"/>
      <c r="B57" s="17">
        <f>17.7777777</f>
        <v>17.777777700000001</v>
      </c>
      <c r="C57" s="10"/>
      <c r="D57" s="15">
        <v>2.7812500011936692</v>
      </c>
      <c r="E57" s="33">
        <v>26.25000004941036</v>
      </c>
      <c r="F57" s="36">
        <f t="shared" si="6"/>
        <v>-1000000</v>
      </c>
      <c r="G57" s="12">
        <f t="shared" si="7"/>
        <v>38095.238023531449</v>
      </c>
      <c r="H57" s="32">
        <f t="shared" si="8"/>
        <v>9.4382022609058041</v>
      </c>
    </row>
    <row r="58" spans="1:8">
      <c r="A58" s="30"/>
      <c r="B58" s="17">
        <v>16.666666599999999</v>
      </c>
      <c r="C58" s="10"/>
      <c r="D58" s="15">
        <v>2.8000000011907389</v>
      </c>
      <c r="E58" s="33">
        <v>27.000000048182926</v>
      </c>
      <c r="F58" s="36">
        <f t="shared" si="6"/>
        <v>-1000000</v>
      </c>
      <c r="G58" s="12">
        <f t="shared" si="7"/>
        <v>37037.036970942485</v>
      </c>
      <c r="H58" s="32">
        <f t="shared" si="8"/>
        <v>9.6428571559645722</v>
      </c>
    </row>
    <row r="59" spans="1:8">
      <c r="A59" s="30"/>
      <c r="B59" s="17">
        <v>15.555555</v>
      </c>
      <c r="C59" s="10"/>
      <c r="D59" s="15">
        <v>2.8214285827665719</v>
      </c>
      <c r="E59" s="33">
        <v>27.857143316323274</v>
      </c>
      <c r="F59" s="36">
        <f t="shared" si="6"/>
        <v>-1000000</v>
      </c>
      <c r="G59" s="12">
        <f t="shared" si="7"/>
        <v>35897.435305724124</v>
      </c>
      <c r="H59" s="32">
        <f t="shared" si="8"/>
        <v>9.8734178445898326</v>
      </c>
    </row>
    <row r="60" spans="1:8">
      <c r="A60" s="30"/>
      <c r="B60" s="17">
        <v>14.444444000000001</v>
      </c>
      <c r="C60" s="10"/>
      <c r="D60" s="15">
        <v>2.8461538568169686</v>
      </c>
      <c r="E60" s="33">
        <v>28.846154272343938</v>
      </c>
      <c r="F60" s="36">
        <f t="shared" si="6"/>
        <v>-1000000</v>
      </c>
      <c r="G60" s="12">
        <f t="shared" si="7"/>
        <v>34666.666154480896</v>
      </c>
      <c r="H60" s="32">
        <f t="shared" si="8"/>
        <v>10.135135246906291</v>
      </c>
    </row>
    <row r="61" spans="1:8">
      <c r="A61" s="30"/>
      <c r="B61" s="17">
        <v>13.3333333</v>
      </c>
      <c r="C61" s="10"/>
      <c r="D61" s="15">
        <v>2.8750000009569732</v>
      </c>
      <c r="E61" s="33">
        <v>30.000000037722074</v>
      </c>
      <c r="F61" s="36">
        <f t="shared" si="6"/>
        <v>-1000000</v>
      </c>
      <c r="G61" s="12">
        <f t="shared" si="7"/>
        <v>33333.33329141992</v>
      </c>
      <c r="H61" s="32">
        <f t="shared" si="8"/>
        <v>10.43478261834305</v>
      </c>
    </row>
    <row r="62" spans="1:8">
      <c r="A62" s="30"/>
      <c r="B62" s="17">
        <v>12.222222199999999</v>
      </c>
      <c r="C62" s="10"/>
      <c r="D62" s="15">
        <v>2.9090909097195805</v>
      </c>
      <c r="E62" s="33">
        <v>31.363636393555439</v>
      </c>
      <c r="F62" s="36">
        <f t="shared" si="6"/>
        <v>-1000000</v>
      </c>
      <c r="G62" s="12">
        <f t="shared" si="7"/>
        <v>31884.057940598967</v>
      </c>
      <c r="H62" s="32">
        <f t="shared" si="8"/>
        <v>10.781250007954791</v>
      </c>
    </row>
    <row r="63" spans="1:8">
      <c r="A63" s="30"/>
      <c r="B63" s="17">
        <v>11.111110999999999</v>
      </c>
      <c r="C63" s="10"/>
      <c r="D63" s="15">
        <v>2.9500000042759211</v>
      </c>
      <c r="E63" s="33">
        <v>33.000000180027911</v>
      </c>
      <c r="F63" s="36">
        <f t="shared" si="6"/>
        <v>-1000000</v>
      </c>
      <c r="G63" s="12">
        <f t="shared" si="7"/>
        <v>30303.030137715417</v>
      </c>
      <c r="H63" s="32">
        <f t="shared" si="8"/>
        <v>11.18644072277816</v>
      </c>
    </row>
    <row r="64" spans="1:8">
      <c r="A64" s="30"/>
      <c r="B64" s="17">
        <v>9.9999990000000007</v>
      </c>
      <c r="C64" s="10"/>
      <c r="D64" s="15">
        <v>3.000000004860226</v>
      </c>
      <c r="E64" s="33">
        <v>35.000002000185049</v>
      </c>
      <c r="F64" s="36">
        <f t="shared" si="6"/>
        <v>-1000000</v>
      </c>
      <c r="G64" s="12">
        <f t="shared" si="7"/>
        <v>28571.426938624543</v>
      </c>
      <c r="H64" s="32">
        <f t="shared" si="8"/>
        <v>11.666667314494136</v>
      </c>
    </row>
    <row r="65" spans="1:8">
      <c r="A65" s="30"/>
      <c r="B65" s="17">
        <v>8.8888888000000001</v>
      </c>
      <c r="C65" s="10"/>
      <c r="D65" s="15">
        <v>3.0625000053685625</v>
      </c>
      <c r="E65" s="33">
        <v>37.500000225065833</v>
      </c>
      <c r="F65" s="36">
        <f t="shared" si="6"/>
        <v>-1000000</v>
      </c>
      <c r="G65" s="12">
        <f t="shared" si="7"/>
        <v>26666.666506619855</v>
      </c>
      <c r="H65" s="32">
        <f t="shared" si="8"/>
        <v>12.244898011209251</v>
      </c>
    </row>
    <row r="66" spans="1:8">
      <c r="A66" s="30"/>
      <c r="B66" s="17">
        <v>7.7777777700000001</v>
      </c>
      <c r="C66" s="10"/>
      <c r="D66" s="15">
        <v>3.1428571434233277</v>
      </c>
      <c r="E66" s="33">
        <v>40.714285740151013</v>
      </c>
      <c r="F66" s="36">
        <f t="shared" si="6"/>
        <v>-1000000</v>
      </c>
      <c r="G66" s="12">
        <f t="shared" si="7"/>
        <v>24561.403493168364</v>
      </c>
      <c r="H66" s="32">
        <f t="shared" si="8"/>
        <v>12.954545460441565</v>
      </c>
    </row>
    <row r="67" spans="1:8">
      <c r="A67" s="30"/>
      <c r="B67" s="17">
        <v>6.6666666599999997</v>
      </c>
      <c r="C67" s="10"/>
      <c r="D67" s="15">
        <v>3.250000000676323</v>
      </c>
      <c r="E67" s="33">
        <v>45.000000030048781</v>
      </c>
      <c r="F67" s="36">
        <f t="shared" si="6"/>
        <v>-1000000</v>
      </c>
      <c r="G67" s="12">
        <f t="shared" si="7"/>
        <v>22222.222207383318</v>
      </c>
      <c r="H67" s="32">
        <f t="shared" si="8"/>
        <v>13.846153852518249</v>
      </c>
    </row>
    <row r="68" spans="1:8">
      <c r="A68" s="30"/>
      <c r="B68" s="17">
        <v>5.5555555500000002</v>
      </c>
      <c r="C68" s="10"/>
      <c r="D68" s="15">
        <v>3.4000000008749254</v>
      </c>
      <c r="E68" s="33">
        <v>51.00000003621652</v>
      </c>
      <c r="F68" s="36">
        <f t="shared" si="6"/>
        <v>-1000000</v>
      </c>
      <c r="G68" s="12">
        <f t="shared" si="7"/>
        <v>19607.843123330826</v>
      </c>
      <c r="H68" s="32">
        <f t="shared" si="8"/>
        <v>15.000000006791952</v>
      </c>
    </row>
    <row r="69" spans="1:8">
      <c r="A69" s="30"/>
      <c r="B69" s="17">
        <v>4.4444444399999998</v>
      </c>
      <c r="C69" s="10"/>
      <c r="D69" s="15">
        <v>3.6250000010618066</v>
      </c>
      <c r="E69" s="33">
        <v>60.000000045246082</v>
      </c>
      <c r="F69" s="36">
        <f t="shared" si="6"/>
        <v>-1000000</v>
      </c>
      <c r="G69" s="12">
        <f t="shared" si="7"/>
        <v>16666.66665409831</v>
      </c>
      <c r="H69" s="32">
        <f t="shared" si="8"/>
        <v>16.55172414556451</v>
      </c>
    </row>
    <row r="70" spans="1:8">
      <c r="A70" s="30"/>
      <c r="B70" s="17">
        <v>3.3333333000000001</v>
      </c>
      <c r="C70" s="10"/>
      <c r="D70" s="15">
        <v>4.0000000147699666</v>
      </c>
      <c r="E70" s="33">
        <v>75.000000600011774</v>
      </c>
      <c r="F70" s="36">
        <f t="shared" si="6"/>
        <v>-1000000</v>
      </c>
      <c r="G70" s="12">
        <f t="shared" si="7"/>
        <v>13333.333226664574</v>
      </c>
      <c r="H70" s="32">
        <f t="shared" si="8"/>
        <v>18.750000080768725</v>
      </c>
    </row>
    <row r="71" spans="1:8">
      <c r="A71" s="30"/>
      <c r="B71" s="17">
        <v>2.2222222199999999</v>
      </c>
      <c r="C71" s="10"/>
      <c r="D71" s="15">
        <v>4.750000001996213</v>
      </c>
      <c r="E71" s="33">
        <v>105.00000009017185</v>
      </c>
      <c r="F71" s="36">
        <f t="shared" si="6"/>
        <v>-1000000</v>
      </c>
      <c r="G71" s="12">
        <f t="shared" si="7"/>
        <v>9523.8095156306717</v>
      </c>
      <c r="H71" s="32">
        <f t="shared" si="8"/>
        <v>22.105263167588429</v>
      </c>
    </row>
    <row r="72" spans="1:8">
      <c r="A72" s="30"/>
      <c r="B72" s="17">
        <v>1.11111111</v>
      </c>
      <c r="C72" s="10"/>
      <c r="D72" s="15">
        <v>7.0000000045311594</v>
      </c>
      <c r="E72" s="33">
        <v>195.00000018002339</v>
      </c>
      <c r="F72" s="36">
        <f t="shared" si="6"/>
        <v>-1000000</v>
      </c>
      <c r="G72" s="12">
        <f t="shared" si="7"/>
        <v>5128.2051234707851</v>
      </c>
      <c r="H72" s="32">
        <f t="shared" si="8"/>
        <v>27.857142864828319</v>
      </c>
    </row>
    <row r="73" spans="1:8">
      <c r="A73" s="30"/>
      <c r="B73" s="17">
        <f>-B72</f>
        <v>-1.11111111</v>
      </c>
      <c r="C73" s="10"/>
      <c r="D73" s="15">
        <v>7.0000000045311594</v>
      </c>
      <c r="E73" s="33">
        <v>195.00000018002339</v>
      </c>
      <c r="F73" s="36">
        <f t="shared" si="6"/>
        <v>-1000000</v>
      </c>
      <c r="G73" s="12">
        <f t="shared" si="7"/>
        <v>5128.2051234707851</v>
      </c>
      <c r="H73" s="32">
        <f t="shared" si="8"/>
        <v>27.857142864828319</v>
      </c>
    </row>
    <row r="74" spans="1:8">
      <c r="A74" s="30"/>
      <c r="B74" s="17">
        <f>-2.2222222</f>
        <v>-2.2222222</v>
      </c>
      <c r="C74" s="10"/>
      <c r="D74" s="15">
        <v>4.750000001996213</v>
      </c>
      <c r="E74" s="33">
        <v>105.00000009017185</v>
      </c>
      <c r="F74" s="36">
        <f t="shared" si="6"/>
        <v>-1000000</v>
      </c>
      <c r="G74" s="12">
        <f t="shared" si="7"/>
        <v>9523.8095156306717</v>
      </c>
      <c r="H74" s="32">
        <f t="shared" si="8"/>
        <v>22.105263167588429</v>
      </c>
    </row>
    <row r="75" spans="1:8">
      <c r="A75" s="30"/>
      <c r="B75" s="17">
        <v>-3.3333333000000001</v>
      </c>
      <c r="C75" s="10"/>
      <c r="D75" s="15">
        <v>4.0000000147699666</v>
      </c>
      <c r="E75" s="33">
        <v>75.000000600011774</v>
      </c>
      <c r="F75" s="36">
        <f t="shared" si="6"/>
        <v>-1000000</v>
      </c>
      <c r="G75" s="12">
        <f t="shared" si="7"/>
        <v>13333.333226664574</v>
      </c>
      <c r="H75" s="32">
        <f t="shared" si="8"/>
        <v>18.750000080768725</v>
      </c>
    </row>
    <row r="76" spans="1:8">
      <c r="A76" s="30"/>
      <c r="B76" s="17">
        <v>-4.4444444399999998</v>
      </c>
      <c r="C76" s="10"/>
      <c r="D76" s="15">
        <v>3.6250000010618066</v>
      </c>
      <c r="E76" s="33">
        <v>60.000000045246082</v>
      </c>
      <c r="F76" s="36">
        <f t="shared" si="6"/>
        <v>-1000000</v>
      </c>
      <c r="G76" s="12">
        <f t="shared" si="7"/>
        <v>16666.66665409831</v>
      </c>
      <c r="H76" s="32">
        <f t="shared" si="8"/>
        <v>16.55172414556451</v>
      </c>
    </row>
    <row r="77" spans="1:8">
      <c r="A77" s="30"/>
      <c r="B77" s="17">
        <v>-5.5555554999999996</v>
      </c>
      <c r="C77" s="10"/>
      <c r="D77" s="15">
        <v>3.4000000008749254</v>
      </c>
      <c r="E77" s="33">
        <v>51.00000003621652</v>
      </c>
      <c r="F77" s="36">
        <f t="shared" si="6"/>
        <v>-1000000</v>
      </c>
      <c r="G77" s="12">
        <f t="shared" si="7"/>
        <v>19607.843123330826</v>
      </c>
      <c r="H77" s="32">
        <f t="shared" si="8"/>
        <v>15.000000006791952</v>
      </c>
    </row>
    <row r="78" spans="1:8">
      <c r="A78" s="30"/>
      <c r="B78" s="17">
        <v>-6.6666666000000001</v>
      </c>
      <c r="C78" s="10"/>
      <c r="D78" s="15">
        <v>3.250000000676323</v>
      </c>
      <c r="E78" s="33">
        <v>45.000000030048781</v>
      </c>
      <c r="F78" s="36">
        <f t="shared" si="6"/>
        <v>-1000000</v>
      </c>
      <c r="G78" s="12">
        <f t="shared" si="7"/>
        <v>22222.222207383318</v>
      </c>
      <c r="H78" s="32">
        <f t="shared" si="8"/>
        <v>13.846153852518249</v>
      </c>
    </row>
    <row r="79" spans="1:8">
      <c r="A79" s="30"/>
      <c r="B79" s="17">
        <v>-7.7777777769999998</v>
      </c>
      <c r="C79" s="10"/>
      <c r="D79" s="15">
        <v>3.1428571434233277</v>
      </c>
      <c r="E79" s="33">
        <v>40.714285740151013</v>
      </c>
      <c r="F79" s="36">
        <f t="shared" si="6"/>
        <v>-1000000</v>
      </c>
      <c r="G79" s="12">
        <f t="shared" si="7"/>
        <v>24561.403493168364</v>
      </c>
      <c r="H79" s="32">
        <f t="shared" si="8"/>
        <v>12.954545460441565</v>
      </c>
    </row>
    <row r="80" spans="1:8">
      <c r="A80" s="30"/>
      <c r="B80" s="17">
        <v>-8.8888888799999997</v>
      </c>
      <c r="C80" s="10"/>
      <c r="D80" s="15">
        <v>3.0625000053685625</v>
      </c>
      <c r="E80" s="33">
        <v>37.500000225065833</v>
      </c>
      <c r="F80" s="36">
        <f t="shared" si="6"/>
        <v>-1000000</v>
      </c>
      <c r="G80" s="12">
        <f t="shared" si="7"/>
        <v>26666.666506619855</v>
      </c>
      <c r="H80" s="32">
        <f t="shared" si="8"/>
        <v>12.244898011209251</v>
      </c>
    </row>
    <row r="81" spans="1:8">
      <c r="A81" s="30"/>
      <c r="B81" s="17">
        <v>-9.9999990000000007</v>
      </c>
      <c r="C81" s="10"/>
      <c r="D81" s="15">
        <v>3.000000004860226</v>
      </c>
      <c r="E81" s="33">
        <v>35.000002000185049</v>
      </c>
      <c r="F81" s="36">
        <f t="shared" si="6"/>
        <v>-1000000</v>
      </c>
      <c r="G81" s="12">
        <f t="shared" si="7"/>
        <v>28571.426938624543</v>
      </c>
      <c r="H81" s="32">
        <f t="shared" si="8"/>
        <v>11.666667314494136</v>
      </c>
    </row>
    <row r="82" spans="1:8">
      <c r="A82" s="30"/>
      <c r="B82" s="17">
        <v>-11.11111111</v>
      </c>
      <c r="C82" s="10"/>
      <c r="D82" s="15">
        <v>2.9500000042759211</v>
      </c>
      <c r="E82" s="33">
        <v>33.000000180027911</v>
      </c>
      <c r="F82" s="36">
        <f t="shared" si="6"/>
        <v>-1000000</v>
      </c>
      <c r="G82" s="12">
        <f t="shared" si="7"/>
        <v>30303.030137715417</v>
      </c>
      <c r="H82" s="32">
        <f t="shared" si="8"/>
        <v>11.18644072277816</v>
      </c>
    </row>
    <row r="83" spans="1:8">
      <c r="A83" s="30"/>
      <c r="B83" s="17">
        <v>-12.222222199999999</v>
      </c>
      <c r="C83" s="10"/>
      <c r="D83" s="15">
        <v>2.9090909097195805</v>
      </c>
      <c r="E83" s="33">
        <v>31.363636393555439</v>
      </c>
      <c r="F83" s="36">
        <f t="shared" si="6"/>
        <v>-1000000</v>
      </c>
      <c r="G83" s="12">
        <f t="shared" si="7"/>
        <v>31884.057940598967</v>
      </c>
      <c r="H83" s="32">
        <f t="shared" si="8"/>
        <v>10.781250007954791</v>
      </c>
    </row>
    <row r="84" spans="1:8">
      <c r="A84" s="30"/>
      <c r="B84" s="17">
        <v>-13.33333333</v>
      </c>
      <c r="C84" s="10"/>
      <c r="D84" s="15">
        <v>2.8750000009569732</v>
      </c>
      <c r="E84" s="33">
        <v>30.000000037722074</v>
      </c>
      <c r="F84" s="36">
        <f t="shared" si="6"/>
        <v>-1000000</v>
      </c>
      <c r="G84" s="12">
        <f t="shared" si="7"/>
        <v>33333.33329141992</v>
      </c>
      <c r="H84" s="32">
        <f t="shared" si="8"/>
        <v>10.43478261834305</v>
      </c>
    </row>
    <row r="85" spans="1:8">
      <c r="A85" s="30"/>
      <c r="B85" s="17">
        <v>-14.4444444</v>
      </c>
      <c r="C85" s="10"/>
      <c r="D85" s="15">
        <v>2.8461538568169686</v>
      </c>
      <c r="E85" s="33">
        <v>28.846154272343938</v>
      </c>
      <c r="F85" s="36">
        <f t="shared" si="6"/>
        <v>-1000000</v>
      </c>
      <c r="G85" s="12">
        <f t="shared" si="7"/>
        <v>34666.666154480896</v>
      </c>
      <c r="H85" s="32">
        <f t="shared" si="8"/>
        <v>10.135135246906291</v>
      </c>
    </row>
    <row r="86" spans="1:8">
      <c r="A86" s="30"/>
      <c r="B86" s="17">
        <v>-15.555555500000001</v>
      </c>
      <c r="C86" s="10"/>
      <c r="D86" s="15">
        <v>2.8214285827665719</v>
      </c>
      <c r="E86" s="33">
        <v>27.857143316323274</v>
      </c>
      <c r="F86" s="36">
        <f t="shared" si="6"/>
        <v>-1000000</v>
      </c>
      <c r="G86" s="12">
        <f t="shared" si="7"/>
        <v>35897.435305724124</v>
      </c>
      <c r="H86" s="32">
        <f t="shared" si="8"/>
        <v>9.8734178445898326</v>
      </c>
    </row>
    <row r="87" spans="1:8">
      <c r="A87" s="30"/>
      <c r="B87" s="17">
        <v>-16.666666599999999</v>
      </c>
      <c r="C87" s="10"/>
      <c r="D87" s="15">
        <v>2.8000000011907389</v>
      </c>
      <c r="E87" s="33">
        <v>27.000000048182926</v>
      </c>
      <c r="F87" s="36">
        <f t="shared" si="6"/>
        <v>-1000000</v>
      </c>
      <c r="G87" s="12">
        <f t="shared" si="7"/>
        <v>37037.036970942485</v>
      </c>
      <c r="H87" s="32">
        <f t="shared" si="8"/>
        <v>9.6428571559645722</v>
      </c>
    </row>
    <row r="88" spans="1:8">
      <c r="A88" s="30"/>
      <c r="B88" s="17">
        <v>-17.77777777</v>
      </c>
      <c r="C88" s="10"/>
      <c r="D88" s="15">
        <v>2.7812500011936692</v>
      </c>
      <c r="E88" s="33">
        <v>26.25000004941036</v>
      </c>
      <c r="F88" s="36">
        <f t="shared" si="6"/>
        <v>-1000000</v>
      </c>
      <c r="G88" s="12">
        <f t="shared" si="7"/>
        <v>38095.238023531449</v>
      </c>
      <c r="H88" s="32">
        <f t="shared" si="8"/>
        <v>9.4382022609058041</v>
      </c>
    </row>
    <row r="89" spans="1:8">
      <c r="A89" s="30"/>
      <c r="B89" s="17">
        <v>-18.8888888</v>
      </c>
      <c r="C89" s="10"/>
      <c r="D89" s="15">
        <v>2.7647058946644876</v>
      </c>
      <c r="E89" s="33">
        <v>25.588235792461944</v>
      </c>
      <c r="F89" s="36">
        <f t="shared" si="6"/>
        <v>-1000000</v>
      </c>
      <c r="G89" s="12">
        <f t="shared" si="7"/>
        <v>39080.459009002516</v>
      </c>
      <c r="H89" s="32">
        <f t="shared" si="8"/>
        <v>9.2553192879733839</v>
      </c>
    </row>
    <row r="90" spans="1:8">
      <c r="A90" s="30"/>
      <c r="B90" s="17">
        <v>-19.999998999999999</v>
      </c>
      <c r="C90" s="10"/>
      <c r="D90" s="15">
        <v>2.7500012500514259</v>
      </c>
      <c r="E90" s="33">
        <v>25.00000050020823</v>
      </c>
      <c r="F90" s="36">
        <f t="shared" si="6"/>
        <v>-1000000</v>
      </c>
      <c r="G90" s="12">
        <f t="shared" si="7"/>
        <v>39999.999199666847</v>
      </c>
      <c r="H90" s="32">
        <f t="shared" si="8"/>
        <v>9.0909051404033807</v>
      </c>
    </row>
    <row r="91" spans="1:8">
      <c r="A91" s="30"/>
      <c r="B91" s="1"/>
      <c r="C91" s="3" t="s">
        <v>103</v>
      </c>
      <c r="D91" s="4" t="s">
        <v>107</v>
      </c>
      <c r="E91" s="3" t="s">
        <v>121</v>
      </c>
      <c r="F91" s="35" t="s">
        <v>104</v>
      </c>
      <c r="G91" s="3" t="s">
        <v>105</v>
      </c>
      <c r="H91" s="3" t="s">
        <v>123</v>
      </c>
    </row>
    <row r="92" spans="1:8">
      <c r="A92" s="30"/>
      <c r="B92" s="16">
        <v>1.9990000000000001</v>
      </c>
      <c r="C92" s="48"/>
      <c r="D92" s="15">
        <v>3.3500017500021073</v>
      </c>
      <c r="E92" s="33">
        <v>25.005002501243823</v>
      </c>
      <c r="F92" s="36">
        <f t="shared" ref="F92:F127" si="9">((C92/B92)-1)*1000000</f>
        <v>-1000000</v>
      </c>
      <c r="G92" s="12">
        <f t="shared" ref="G92:G126" si="10">F92/E92</f>
        <v>-39991.997599290662</v>
      </c>
      <c r="H92" s="32">
        <f>E92/D92</f>
        <v>7.464175951916471</v>
      </c>
    </row>
    <row r="93" spans="1:8">
      <c r="A93" s="30"/>
      <c r="B93" s="16">
        <v>1.8888888000000001</v>
      </c>
      <c r="C93" s="48"/>
      <c r="D93" s="15">
        <v>3.3705882527268471</v>
      </c>
      <c r="E93" s="33">
        <v>25.588235792461944</v>
      </c>
      <c r="F93" s="36">
        <f t="shared" si="9"/>
        <v>-1000000</v>
      </c>
      <c r="G93" s="12">
        <f t="shared" si="10"/>
        <v>-39080.459009002516</v>
      </c>
      <c r="H93" s="32">
        <f t="shared" ref="H93:H127" si="11">E93/D93</f>
        <v>7.5916231452360723</v>
      </c>
    </row>
    <row r="94" spans="1:8">
      <c r="A94" s="30"/>
      <c r="B94" s="16">
        <v>1.7777777700000001</v>
      </c>
      <c r="C94" s="48"/>
      <c r="D94" s="15">
        <v>3.3937500016900657</v>
      </c>
      <c r="E94" s="33">
        <v>26.25000004941036</v>
      </c>
      <c r="F94" s="36">
        <f t="shared" si="9"/>
        <v>-1000000</v>
      </c>
      <c r="G94" s="12">
        <f t="shared" si="10"/>
        <v>-38095.238023531449</v>
      </c>
      <c r="H94" s="32">
        <f t="shared" si="11"/>
        <v>7.7348066405415921</v>
      </c>
    </row>
    <row r="95" spans="1:8">
      <c r="A95" s="30"/>
      <c r="B95" s="16">
        <v>1.66666666</v>
      </c>
      <c r="C95" s="48"/>
      <c r="D95" s="15">
        <v>3.4200000016415544</v>
      </c>
      <c r="E95" s="33">
        <v>27.000000048182926</v>
      </c>
      <c r="F95" s="36">
        <f t="shared" si="9"/>
        <v>-1000000</v>
      </c>
      <c r="G95" s="12">
        <f t="shared" si="10"/>
        <v>-37037.036970942485</v>
      </c>
      <c r="H95" s="32">
        <f t="shared" si="11"/>
        <v>7.8947368524044697</v>
      </c>
    </row>
    <row r="96" spans="1:8">
      <c r="A96" s="30"/>
      <c r="B96" s="16">
        <v>1.5555555000000001</v>
      </c>
      <c r="C96" s="48"/>
      <c r="D96" s="15">
        <v>3.4500000158921296</v>
      </c>
      <c r="E96" s="33">
        <v>27.857143316323274</v>
      </c>
      <c r="F96" s="36">
        <f t="shared" si="9"/>
        <v>-1000000</v>
      </c>
      <c r="G96" s="12">
        <f t="shared" si="10"/>
        <v>-35897.435305724124</v>
      </c>
      <c r="H96" s="32">
        <f t="shared" si="11"/>
        <v>8.0745342573918055</v>
      </c>
    </row>
    <row r="97" spans="1:8">
      <c r="A97" s="30"/>
      <c r="B97" s="16">
        <v>1.4444444000000001</v>
      </c>
      <c r="C97" s="48"/>
      <c r="D97" s="15">
        <v>3.484615399562685</v>
      </c>
      <c r="E97" s="33">
        <v>28.846154272343938</v>
      </c>
      <c r="F97" s="36">
        <f t="shared" si="9"/>
        <v>-1000000</v>
      </c>
      <c r="G97" s="12">
        <f t="shared" si="10"/>
        <v>-34666.666154480896</v>
      </c>
      <c r="H97" s="32">
        <f t="shared" si="11"/>
        <v>8.2781457821612374</v>
      </c>
    </row>
    <row r="98" spans="1:8">
      <c r="A98" s="30"/>
      <c r="B98" s="16">
        <v>1.3333333299999999</v>
      </c>
      <c r="C98" s="48"/>
      <c r="D98" s="15">
        <v>3.5250000012254645</v>
      </c>
      <c r="E98" s="33">
        <v>30.00000003750003</v>
      </c>
      <c r="F98" s="36">
        <f t="shared" si="9"/>
        <v>-1000000</v>
      </c>
      <c r="G98" s="12">
        <f t="shared" si="10"/>
        <v>-33333.333291666633</v>
      </c>
      <c r="H98" s="32">
        <f t="shared" si="11"/>
        <v>8.510638305551927</v>
      </c>
    </row>
    <row r="99" spans="1:8">
      <c r="A99" s="30"/>
      <c r="B99" s="16">
        <v>1.2222222199999999</v>
      </c>
      <c r="C99" s="48"/>
      <c r="D99" s="15">
        <v>3.5727272738039773</v>
      </c>
      <c r="E99" s="33">
        <v>31.363636393333394</v>
      </c>
      <c r="F99" s="36">
        <f t="shared" si="9"/>
        <v>-1000000</v>
      </c>
      <c r="G99" s="12">
        <f t="shared" si="10"/>
        <v>-31884.057940824696</v>
      </c>
      <c r="H99" s="32">
        <f t="shared" si="11"/>
        <v>8.7786259598650247</v>
      </c>
    </row>
    <row r="100" spans="1:8">
      <c r="A100" s="30"/>
      <c r="B100" s="16">
        <v>1.1111111</v>
      </c>
      <c r="C100" s="48"/>
      <c r="D100" s="15">
        <v>3.6300000063604898</v>
      </c>
      <c r="E100" s="33">
        <v>33.000000180027911</v>
      </c>
      <c r="F100" s="36">
        <f t="shared" si="9"/>
        <v>-1000000</v>
      </c>
      <c r="G100" s="12">
        <f t="shared" si="10"/>
        <v>-30303.030137715417</v>
      </c>
      <c r="H100" s="32">
        <f t="shared" si="11"/>
        <v>9.0909091245744555</v>
      </c>
    </row>
    <row r="101" spans="1:8">
      <c r="A101" s="30"/>
      <c r="B101" s="16">
        <v>0.99999999000000006</v>
      </c>
      <c r="C101" s="48"/>
      <c r="D101" s="15">
        <v>3.7000000070452899</v>
      </c>
      <c r="E101" s="33">
        <v>35.000000199847392</v>
      </c>
      <c r="F101" s="36">
        <f t="shared" si="9"/>
        <v>-1000000</v>
      </c>
      <c r="G101" s="12">
        <f t="shared" si="10"/>
        <v>-28571.428408287844</v>
      </c>
      <c r="H101" s="32">
        <f t="shared" si="11"/>
        <v>9.4594594954602051</v>
      </c>
    </row>
    <row r="102" spans="1:8">
      <c r="A102" s="30"/>
      <c r="B102" s="16">
        <v>0.88888887999999999</v>
      </c>
      <c r="C102" s="48"/>
      <c r="D102" s="15">
        <v>3.7875000078457788</v>
      </c>
      <c r="E102" s="33">
        <v>37.500000225065833</v>
      </c>
      <c r="F102" s="36">
        <f t="shared" si="9"/>
        <v>-1000000</v>
      </c>
      <c r="G102" s="12">
        <f t="shared" si="10"/>
        <v>-26666.666506619855</v>
      </c>
      <c r="H102" s="32">
        <f t="shared" si="11"/>
        <v>9.9009901379233938</v>
      </c>
    </row>
    <row r="103" spans="1:8">
      <c r="A103" s="30"/>
      <c r="B103" s="16">
        <v>0.77777777700000006</v>
      </c>
      <c r="C103" s="48"/>
      <c r="D103" s="15">
        <v>3.9000000009448144</v>
      </c>
      <c r="E103" s="33">
        <v>40.714285740151013</v>
      </c>
      <c r="F103" s="36">
        <f t="shared" si="9"/>
        <v>-1000000</v>
      </c>
      <c r="G103" s="12">
        <f t="shared" si="10"/>
        <v>-24561.403493168364</v>
      </c>
      <c r="H103" s="32">
        <f t="shared" si="11"/>
        <v>10.439560443663478</v>
      </c>
    </row>
    <row r="104" spans="1:8">
      <c r="A104" s="30"/>
      <c r="B104" s="16">
        <v>0.66666666600000002</v>
      </c>
      <c r="C104" s="48"/>
      <c r="D104" s="15">
        <v>4.0500000009213721</v>
      </c>
      <c r="E104" s="33">
        <v>45.000000030048781</v>
      </c>
      <c r="F104" s="36">
        <f t="shared" si="9"/>
        <v>-1000000</v>
      </c>
      <c r="G104" s="12">
        <f t="shared" si="10"/>
        <v>-22222.222207383318</v>
      </c>
      <c r="H104" s="32">
        <f t="shared" si="11"/>
        <v>11.111111116002794</v>
      </c>
    </row>
    <row r="105" spans="1:8">
      <c r="A105" s="30"/>
      <c r="B105" s="16">
        <v>0.55555555499999998</v>
      </c>
      <c r="C105" s="48"/>
      <c r="D105" s="15">
        <v>4.2600000011994155</v>
      </c>
      <c r="E105" s="33">
        <v>51.00000003621652</v>
      </c>
      <c r="F105" s="36">
        <f t="shared" si="9"/>
        <v>-1000000</v>
      </c>
      <c r="G105" s="12">
        <f t="shared" si="10"/>
        <v>-19607.843123330826</v>
      </c>
      <c r="H105" s="32">
        <f t="shared" si="11"/>
        <v>11.971830991046319</v>
      </c>
    </row>
    <row r="106" spans="1:8">
      <c r="A106" s="30"/>
      <c r="B106" s="16">
        <v>0.44444444399999999</v>
      </c>
      <c r="C106" s="48"/>
      <c r="D106" s="15">
        <v>4.5750000015054582</v>
      </c>
      <c r="E106" s="33">
        <v>60.000000045246082</v>
      </c>
      <c r="F106" s="36">
        <f t="shared" si="9"/>
        <v>-1000000</v>
      </c>
      <c r="G106" s="12">
        <f t="shared" si="10"/>
        <v>-16666.66665409831</v>
      </c>
      <c r="H106" s="32">
        <f t="shared" si="11"/>
        <v>13.114754103934944</v>
      </c>
    </row>
    <row r="107" spans="1:8">
      <c r="A107" s="30"/>
      <c r="B107" s="16">
        <v>0.33333332999999998</v>
      </c>
      <c r="C107" s="48"/>
      <c r="D107" s="15">
        <v>5.1000000209633356</v>
      </c>
      <c r="E107" s="33">
        <v>75.000000600011774</v>
      </c>
      <c r="F107" s="36">
        <f t="shared" si="9"/>
        <v>-1000000</v>
      </c>
      <c r="G107" s="12">
        <f t="shared" si="10"/>
        <v>-13333.333226664574</v>
      </c>
      <c r="H107" s="32">
        <f t="shared" si="11"/>
        <v>14.705882410142632</v>
      </c>
    </row>
    <row r="108" spans="1:8">
      <c r="A108" s="30"/>
      <c r="B108" s="16">
        <v>0.222222222</v>
      </c>
      <c r="C108" s="48"/>
      <c r="D108" s="15">
        <v>6.1500000030356716</v>
      </c>
      <c r="E108" s="33">
        <v>105.00000009017185</v>
      </c>
      <c r="F108" s="36">
        <f t="shared" si="9"/>
        <v>-1000000</v>
      </c>
      <c r="G108" s="12">
        <f t="shared" si="10"/>
        <v>-9523.8095156306717</v>
      </c>
      <c r="H108" s="32">
        <f t="shared" si="11"/>
        <v>17.073170737942004</v>
      </c>
    </row>
    <row r="109" spans="1:8">
      <c r="A109" s="30"/>
      <c r="B109" s="16">
        <v>0.111111111</v>
      </c>
      <c r="C109" s="48"/>
      <c r="D109" s="15">
        <v>9.3000000063181432</v>
      </c>
      <c r="E109" s="33">
        <v>195.00000018024542</v>
      </c>
      <c r="F109" s="36">
        <f t="shared" si="9"/>
        <v>-1000000</v>
      </c>
      <c r="G109" s="12">
        <f t="shared" si="10"/>
        <v>-5128.2051234649462</v>
      </c>
      <c r="H109" s="32">
        <f t="shared" si="11"/>
        <v>20.96774194062024</v>
      </c>
    </row>
    <row r="110" spans="1:8">
      <c r="A110" s="30"/>
      <c r="B110" s="16">
        <v>-0.111111111</v>
      </c>
      <c r="C110" s="48"/>
      <c r="D110" s="15">
        <v>9.3000000063181432</v>
      </c>
      <c r="E110" s="33">
        <v>195.00000018024542</v>
      </c>
      <c r="F110" s="36">
        <f t="shared" si="9"/>
        <v>-1000000</v>
      </c>
      <c r="G110" s="12">
        <f t="shared" si="10"/>
        <v>-5128.2051234649462</v>
      </c>
      <c r="H110" s="32">
        <f t="shared" si="11"/>
        <v>20.96774194062024</v>
      </c>
    </row>
    <row r="111" spans="1:8">
      <c r="A111" s="30"/>
      <c r="B111" s="16">
        <v>-0.22222222</v>
      </c>
      <c r="C111" s="48"/>
      <c r="D111" s="15">
        <v>6.1500000030356716</v>
      </c>
      <c r="E111" s="33">
        <v>105.00000009017185</v>
      </c>
      <c r="F111" s="36">
        <f t="shared" si="9"/>
        <v>-1000000</v>
      </c>
      <c r="G111" s="12">
        <f t="shared" si="10"/>
        <v>-9523.8095156306717</v>
      </c>
      <c r="H111" s="32">
        <f t="shared" si="11"/>
        <v>17.073170737942004</v>
      </c>
    </row>
    <row r="112" spans="1:8">
      <c r="A112" s="30"/>
      <c r="B112" s="16">
        <v>-0.33333332999999998</v>
      </c>
      <c r="C112" s="48"/>
      <c r="D112" s="15">
        <v>5.1000000209633356</v>
      </c>
      <c r="E112" s="33">
        <v>75.000000600011774</v>
      </c>
      <c r="F112" s="36">
        <f t="shared" si="9"/>
        <v>-1000000</v>
      </c>
      <c r="G112" s="12">
        <f t="shared" si="10"/>
        <v>-13333.333226664574</v>
      </c>
      <c r="H112" s="32">
        <f t="shared" si="11"/>
        <v>14.705882410142632</v>
      </c>
    </row>
    <row r="113" spans="1:8">
      <c r="A113" s="30"/>
      <c r="B113" s="16">
        <v>-0.44444444399999999</v>
      </c>
      <c r="C113" s="48"/>
      <c r="D113" s="15">
        <v>4.5750000015054582</v>
      </c>
      <c r="E113" s="33">
        <v>60.000000045246082</v>
      </c>
      <c r="F113" s="36">
        <f t="shared" si="9"/>
        <v>-1000000</v>
      </c>
      <c r="G113" s="12">
        <f t="shared" si="10"/>
        <v>-16666.66665409831</v>
      </c>
      <c r="H113" s="32">
        <f t="shared" si="11"/>
        <v>13.114754103934944</v>
      </c>
    </row>
    <row r="114" spans="1:8">
      <c r="A114" s="30"/>
      <c r="B114" s="16">
        <v>-0.55555555000000001</v>
      </c>
      <c r="C114" s="48"/>
      <c r="D114" s="15">
        <v>4.2600000011994155</v>
      </c>
      <c r="E114" s="33">
        <v>51.00000003621652</v>
      </c>
      <c r="F114" s="36">
        <f t="shared" si="9"/>
        <v>-1000000</v>
      </c>
      <c r="G114" s="12">
        <f t="shared" si="10"/>
        <v>-19607.843123330826</v>
      </c>
      <c r="H114" s="32">
        <f t="shared" si="11"/>
        <v>11.971830991046319</v>
      </c>
    </row>
    <row r="115" spans="1:8">
      <c r="A115" s="30"/>
      <c r="B115" s="16">
        <v>-0.66666665999999997</v>
      </c>
      <c r="C115" s="48"/>
      <c r="D115" s="15">
        <v>4.0500000009213721</v>
      </c>
      <c r="E115" s="33">
        <v>45.000000030048781</v>
      </c>
      <c r="F115" s="36">
        <f t="shared" si="9"/>
        <v>-1000000</v>
      </c>
      <c r="G115" s="12">
        <f t="shared" si="10"/>
        <v>-22222.222207383318</v>
      </c>
      <c r="H115" s="32">
        <f t="shared" si="11"/>
        <v>11.111111116002794</v>
      </c>
    </row>
    <row r="116" spans="1:8">
      <c r="A116" s="30"/>
      <c r="B116" s="16">
        <v>-0.77777777770000001</v>
      </c>
      <c r="C116" s="48"/>
      <c r="D116" s="15">
        <v>3.9000000009448144</v>
      </c>
      <c r="E116" s="33">
        <v>40.714285740151013</v>
      </c>
      <c r="F116" s="36">
        <f t="shared" si="9"/>
        <v>-1000000</v>
      </c>
      <c r="G116" s="12">
        <f t="shared" si="10"/>
        <v>-24561.403493168364</v>
      </c>
      <c r="H116" s="32">
        <f t="shared" si="11"/>
        <v>10.439560443663478</v>
      </c>
    </row>
    <row r="117" spans="1:8">
      <c r="A117" s="30"/>
      <c r="B117" s="16">
        <v>-0.88888888799999999</v>
      </c>
      <c r="C117" s="48"/>
      <c r="D117" s="15">
        <v>3.7875000078457788</v>
      </c>
      <c r="E117" s="33">
        <v>37.500000225065833</v>
      </c>
      <c r="F117" s="36">
        <f t="shared" si="9"/>
        <v>-1000000</v>
      </c>
      <c r="G117" s="12">
        <f t="shared" si="10"/>
        <v>-26666.666506619855</v>
      </c>
      <c r="H117" s="32">
        <f t="shared" si="11"/>
        <v>9.9009901379233938</v>
      </c>
    </row>
    <row r="118" spans="1:8">
      <c r="A118" s="30"/>
      <c r="B118" s="16">
        <v>-0.99999999899999992</v>
      </c>
      <c r="C118" s="48"/>
      <c r="D118" s="15">
        <v>3.7000000070452899</v>
      </c>
      <c r="E118" s="33">
        <v>35.000000199847392</v>
      </c>
      <c r="F118" s="36">
        <f t="shared" si="9"/>
        <v>-1000000</v>
      </c>
      <c r="G118" s="12">
        <f t="shared" si="10"/>
        <v>-28571.428408287844</v>
      </c>
      <c r="H118" s="32">
        <f t="shared" si="11"/>
        <v>9.4594594954602051</v>
      </c>
    </row>
    <row r="119" spans="1:8">
      <c r="A119" s="30"/>
      <c r="B119" s="16">
        <v>-1.111111111</v>
      </c>
      <c r="C119" s="48"/>
      <c r="D119" s="15">
        <v>3.6300000063604898</v>
      </c>
      <c r="E119" s="33">
        <v>33.000000180027911</v>
      </c>
      <c r="F119" s="36">
        <f t="shared" si="9"/>
        <v>-1000000</v>
      </c>
      <c r="G119" s="12">
        <f t="shared" si="10"/>
        <v>-30303.030137715417</v>
      </c>
      <c r="H119" s="32">
        <f t="shared" si="11"/>
        <v>9.0909091245744555</v>
      </c>
    </row>
    <row r="120" spans="1:8">
      <c r="A120" s="30"/>
      <c r="B120" s="16">
        <v>-1.2222222199999999</v>
      </c>
      <c r="C120" s="48"/>
      <c r="D120" s="15">
        <v>3.5727272738039773</v>
      </c>
      <c r="E120" s="33">
        <v>31.363636393333394</v>
      </c>
      <c r="F120" s="36">
        <f t="shared" si="9"/>
        <v>-1000000</v>
      </c>
      <c r="G120" s="12">
        <f t="shared" si="10"/>
        <v>-31884.057940824696</v>
      </c>
      <c r="H120" s="32">
        <f t="shared" si="11"/>
        <v>8.7786259598650247</v>
      </c>
    </row>
    <row r="121" spans="1:8">
      <c r="A121" s="30"/>
      <c r="B121" s="16">
        <v>-1.3333333330000001</v>
      </c>
      <c r="C121" s="48"/>
      <c r="D121" s="15">
        <v>3.5250000012254645</v>
      </c>
      <c r="E121" s="33">
        <v>30.00000003750003</v>
      </c>
      <c r="F121" s="36">
        <f t="shared" si="9"/>
        <v>-1000000</v>
      </c>
      <c r="G121" s="12">
        <f t="shared" si="10"/>
        <v>-33333.333291666633</v>
      </c>
      <c r="H121" s="32">
        <f t="shared" si="11"/>
        <v>8.510638305551927</v>
      </c>
    </row>
    <row r="122" spans="1:8">
      <c r="A122" s="30"/>
      <c r="B122" s="16">
        <v>-1.4444444400000001</v>
      </c>
      <c r="C122" s="48"/>
      <c r="D122" s="15">
        <v>3.484615399562685</v>
      </c>
      <c r="E122" s="33">
        <v>28.846154272343938</v>
      </c>
      <c r="F122" s="36">
        <f t="shared" si="9"/>
        <v>-1000000</v>
      </c>
      <c r="G122" s="12">
        <f t="shared" si="10"/>
        <v>-34666.666154480896</v>
      </c>
      <c r="H122" s="32">
        <f t="shared" si="11"/>
        <v>8.2781457821612374</v>
      </c>
    </row>
    <row r="123" spans="1:8">
      <c r="A123" s="30"/>
      <c r="B123" s="16">
        <v>-1.55555555</v>
      </c>
      <c r="C123" s="48"/>
      <c r="D123" s="15">
        <v>3.4500000158921296</v>
      </c>
      <c r="E123" s="33">
        <v>27.857143316323274</v>
      </c>
      <c r="F123" s="36">
        <f t="shared" si="9"/>
        <v>-1000000</v>
      </c>
      <c r="G123" s="12">
        <f t="shared" si="10"/>
        <v>-35897.435305724124</v>
      </c>
      <c r="H123" s="32">
        <f t="shared" si="11"/>
        <v>8.0745342573918055</v>
      </c>
    </row>
    <row r="124" spans="1:8">
      <c r="A124" s="30"/>
      <c r="B124" s="16">
        <v>-1.66666666</v>
      </c>
      <c r="C124" s="48"/>
      <c r="D124" s="15">
        <v>3.4200000016415544</v>
      </c>
      <c r="E124" s="33">
        <v>27.000000048182926</v>
      </c>
      <c r="F124" s="36">
        <f t="shared" si="9"/>
        <v>-1000000</v>
      </c>
      <c r="G124" s="12">
        <f t="shared" si="10"/>
        <v>-37037.036970942485</v>
      </c>
      <c r="H124" s="32">
        <f t="shared" si="11"/>
        <v>7.8947368524044697</v>
      </c>
    </row>
    <row r="125" spans="1:8">
      <c r="A125" s="30"/>
      <c r="B125" s="16">
        <v>-1.7777777770000001</v>
      </c>
      <c r="C125" s="48"/>
      <c r="D125" s="15">
        <v>3.3937500016900657</v>
      </c>
      <c r="E125" s="33">
        <v>26.25000004941036</v>
      </c>
      <c r="F125" s="36">
        <f t="shared" si="9"/>
        <v>-1000000</v>
      </c>
      <c r="G125" s="12">
        <f t="shared" si="10"/>
        <v>-38095.238023531449</v>
      </c>
      <c r="H125" s="32">
        <f t="shared" si="11"/>
        <v>7.7348066405415921</v>
      </c>
    </row>
    <row r="126" spans="1:8">
      <c r="A126" s="30"/>
      <c r="B126" s="16">
        <v>-1.8888888800000001</v>
      </c>
      <c r="C126" s="48"/>
      <c r="D126" s="15">
        <v>3.3705882527268471</v>
      </c>
      <c r="E126" s="33">
        <v>25.588235792461944</v>
      </c>
      <c r="F126" s="36">
        <f t="shared" si="9"/>
        <v>-1000000</v>
      </c>
      <c r="G126" s="12">
        <f t="shared" si="10"/>
        <v>-39080.459009002516</v>
      </c>
      <c r="H126" s="32">
        <f t="shared" si="11"/>
        <v>7.5916231452360723</v>
      </c>
    </row>
    <row r="127" spans="1:8">
      <c r="A127" s="30"/>
      <c r="B127" s="16">
        <v>-1.9990000000000001</v>
      </c>
      <c r="C127" s="48"/>
      <c r="D127" s="15">
        <v>3.3500017500021073</v>
      </c>
      <c r="E127" s="33">
        <v>25.005002501243823</v>
      </c>
      <c r="F127" s="36">
        <f t="shared" si="9"/>
        <v>-1000000</v>
      </c>
      <c r="G127" s="12">
        <f t="shared" ref="G127" si="12">F127/E127</f>
        <v>-39991.997599290662</v>
      </c>
      <c r="H127" s="32">
        <f t="shared" si="11"/>
        <v>7.464175951916471</v>
      </c>
    </row>
    <row r="128" spans="1:8">
      <c r="A128" s="30"/>
    </row>
    <row r="129" spans="1:10">
      <c r="A129" s="30"/>
      <c r="B129" s="2"/>
      <c r="C129" s="3" t="s">
        <v>103</v>
      </c>
      <c r="D129" s="4" t="s">
        <v>107</v>
      </c>
      <c r="E129" s="3" t="s">
        <v>121</v>
      </c>
      <c r="F129" s="35" t="s">
        <v>104</v>
      </c>
      <c r="G129" s="3" t="s">
        <v>105</v>
      </c>
      <c r="H129" s="3" t="s">
        <v>123</v>
      </c>
    </row>
    <row r="130" spans="1:10">
      <c r="A130" s="30"/>
      <c r="B130" s="18">
        <v>10</v>
      </c>
      <c r="C130" s="48">
        <v>9.99</v>
      </c>
      <c r="D130" s="10">
        <v>5</v>
      </c>
      <c r="E130" s="33">
        <v>369.98932038034837</v>
      </c>
      <c r="F130" s="36">
        <f t="shared" ref="F130:F144" si="13">((C130/B130)-1)*1000000</f>
        <v>-1000.0000000000009</v>
      </c>
      <c r="G130" s="12">
        <f>F130/E130</f>
        <v>-2.7027807153244385</v>
      </c>
      <c r="H130" s="32">
        <f t="shared" ref="H130:H143" si="14">E130/D130</f>
        <v>73.997864076069675</v>
      </c>
    </row>
    <row r="131" spans="1:10">
      <c r="A131" s="30"/>
      <c r="B131" s="18">
        <v>19</v>
      </c>
      <c r="C131" s="48">
        <v>18.995999999999999</v>
      </c>
      <c r="D131" s="10">
        <v>4</v>
      </c>
      <c r="E131" s="33">
        <v>227.89447922488824</v>
      </c>
      <c r="F131" s="36">
        <f t="shared" si="13"/>
        <v>-210.52631578954984</v>
      </c>
      <c r="G131" s="12">
        <f t="shared" ref="G131:G199" si="15">F131/E131</f>
        <v>-0.92378857313959173</v>
      </c>
      <c r="H131" s="32">
        <f t="shared" si="14"/>
        <v>56.973619806222061</v>
      </c>
    </row>
    <row r="132" spans="1:10">
      <c r="A132" s="30"/>
      <c r="B132" s="19">
        <v>100</v>
      </c>
      <c r="C132" s="53">
        <v>99.923000000000002</v>
      </c>
      <c r="D132" s="10">
        <v>1.7</v>
      </c>
      <c r="E132" s="33">
        <v>69.998950036787022</v>
      </c>
      <c r="F132" s="36">
        <f t="shared" si="13"/>
        <v>-769.99999999993736</v>
      </c>
      <c r="G132" s="12">
        <f t="shared" si="15"/>
        <v>-11.000164996693151</v>
      </c>
      <c r="H132" s="32">
        <f t="shared" si="14"/>
        <v>41.175852962815895</v>
      </c>
    </row>
    <row r="133" spans="1:10">
      <c r="A133" s="30"/>
      <c r="B133" s="19">
        <v>190</v>
      </c>
      <c r="C133" s="48">
        <v>189.84200000000001</v>
      </c>
      <c r="D133" s="10">
        <v>1.7</v>
      </c>
      <c r="E133" s="33">
        <v>55.789601663081001</v>
      </c>
      <c r="F133" s="36">
        <f t="shared" si="13"/>
        <v>-831.57894736840547</v>
      </c>
      <c r="G133" s="12">
        <f t="shared" si="15"/>
        <v>-14.905626184434764</v>
      </c>
      <c r="H133" s="32">
        <f t="shared" si="14"/>
        <v>32.817412742988822</v>
      </c>
      <c r="J133" s="55"/>
    </row>
    <row r="134" spans="1:10">
      <c r="A134" s="30"/>
      <c r="B134" s="20">
        <v>1000</v>
      </c>
      <c r="C134" s="48">
        <v>999.68</v>
      </c>
      <c r="D134" s="10">
        <v>1.7</v>
      </c>
      <c r="E134" s="33">
        <v>44.999752003116456</v>
      </c>
      <c r="F134" s="36">
        <f t="shared" si="13"/>
        <v>-320.000000000098</v>
      </c>
      <c r="G134" s="12">
        <f t="shared" si="15"/>
        <v>-7.1111503009602455</v>
      </c>
      <c r="H134" s="32">
        <f t="shared" si="14"/>
        <v>26.470442354774388</v>
      </c>
      <c r="J134" s="55"/>
    </row>
    <row r="135" spans="1:10">
      <c r="A135" s="30"/>
      <c r="B135" s="20">
        <v>1900</v>
      </c>
      <c r="C135" s="48">
        <v>1899.42</v>
      </c>
      <c r="D135" s="10">
        <v>1.7</v>
      </c>
      <c r="E135" s="33">
        <v>35.526166207056065</v>
      </c>
      <c r="F135" s="36">
        <f t="shared" si="13"/>
        <v>-305.26315789469737</v>
      </c>
      <c r="G135" s="12">
        <f t="shared" si="15"/>
        <v>-8.5926287715804026</v>
      </c>
      <c r="H135" s="32">
        <f t="shared" si="14"/>
        <v>20.897744827680039</v>
      </c>
      <c r="J135" s="55"/>
    </row>
    <row r="136" spans="1:10">
      <c r="A136" s="30"/>
      <c r="B136" s="21">
        <v>10000</v>
      </c>
      <c r="C136" s="75">
        <v>9998.5</v>
      </c>
      <c r="D136" s="10">
        <v>1.6</v>
      </c>
      <c r="E136" s="33">
        <v>45.000394007788103</v>
      </c>
      <c r="F136" s="36">
        <f t="shared" si="13"/>
        <v>-149.99999999998349</v>
      </c>
      <c r="G136" s="12">
        <f t="shared" si="15"/>
        <v>-3.3333041478264249</v>
      </c>
      <c r="H136" s="32">
        <f t="shared" si="14"/>
        <v>28.125246254867562</v>
      </c>
      <c r="J136" s="55"/>
    </row>
    <row r="137" spans="1:10">
      <c r="A137" s="30"/>
      <c r="B137" s="21">
        <v>19000</v>
      </c>
      <c r="C137" s="75">
        <v>18997.2</v>
      </c>
      <c r="D137" s="10">
        <v>1.7</v>
      </c>
      <c r="E137" s="33">
        <v>35.526639899252643</v>
      </c>
      <c r="F137" s="36">
        <f t="shared" si="13"/>
        <v>-147.36842105256275</v>
      </c>
      <c r="G137" s="12">
        <f t="shared" si="15"/>
        <v>-4.1481103045622634</v>
      </c>
      <c r="H137" s="32">
        <f t="shared" si="14"/>
        <v>20.898023470148615</v>
      </c>
      <c r="J137" s="55"/>
    </row>
    <row r="138" spans="1:10">
      <c r="A138" s="30"/>
      <c r="B138" s="22">
        <v>100000</v>
      </c>
      <c r="C138" s="75">
        <v>99975</v>
      </c>
      <c r="D138" s="10">
        <v>2</v>
      </c>
      <c r="E138" s="33">
        <v>45.001026052648996</v>
      </c>
      <c r="F138" s="36">
        <f t="shared" si="13"/>
        <v>-249.99999999997246</v>
      </c>
      <c r="G138" s="12">
        <f t="shared" si="15"/>
        <v>-5.5554288852766316</v>
      </c>
      <c r="H138" s="32">
        <f t="shared" si="14"/>
        <v>22.500513026324498</v>
      </c>
      <c r="J138" s="55"/>
    </row>
    <row r="139" spans="1:10">
      <c r="A139" s="30"/>
      <c r="B139" s="22">
        <v>190000</v>
      </c>
      <c r="C139" s="75">
        <v>189957</v>
      </c>
      <c r="D139" s="10">
        <v>2</v>
      </c>
      <c r="E139" s="33">
        <v>35.526903633842366</v>
      </c>
      <c r="F139" s="36">
        <f t="shared" si="13"/>
        <v>-226.31578947363008</v>
      </c>
      <c r="G139" s="12">
        <f t="shared" si="15"/>
        <v>-6.3702649633120645</v>
      </c>
      <c r="H139" s="32">
        <f t="shared" si="14"/>
        <v>17.763451816921183</v>
      </c>
      <c r="J139" s="55"/>
    </row>
    <row r="140" spans="1:10">
      <c r="A140" s="30"/>
      <c r="B140" s="23">
        <v>1000000</v>
      </c>
      <c r="C140" s="75">
        <v>999600</v>
      </c>
      <c r="D140" s="10">
        <v>2.5</v>
      </c>
      <c r="E140" s="33">
        <v>53.000504008471339</v>
      </c>
      <c r="F140" s="36">
        <f t="shared" si="13"/>
        <v>-399.99999999995595</v>
      </c>
      <c r="G140" s="12">
        <f t="shared" si="15"/>
        <v>-7.5470980414831894</v>
      </c>
      <c r="H140" s="32">
        <f t="shared" si="14"/>
        <v>21.200201603388535</v>
      </c>
      <c r="J140" s="55"/>
    </row>
    <row r="141" spans="1:10">
      <c r="A141" s="30"/>
      <c r="B141" s="23">
        <v>1900000</v>
      </c>
      <c r="C141" s="75">
        <v>1899800</v>
      </c>
      <c r="D141" s="10">
        <v>3</v>
      </c>
      <c r="E141" s="33">
        <v>38.78970803672388</v>
      </c>
      <c r="F141" s="36">
        <f t="shared" si="13"/>
        <v>-105.2631578947194</v>
      </c>
      <c r="G141" s="12">
        <f t="shared" si="15"/>
        <v>-2.7136878110828331</v>
      </c>
      <c r="H141" s="32">
        <f t="shared" si="14"/>
        <v>12.929902678907959</v>
      </c>
      <c r="J141" s="55"/>
    </row>
    <row r="142" spans="1:10">
      <c r="A142" s="30"/>
      <c r="B142" s="24">
        <v>10000000</v>
      </c>
      <c r="C142" s="75">
        <v>9995000</v>
      </c>
      <c r="D142" s="10">
        <v>10</v>
      </c>
      <c r="E142" s="33">
        <v>53.00285327147769</v>
      </c>
      <c r="F142" s="36">
        <f t="shared" si="13"/>
        <v>-499.99999999994492</v>
      </c>
      <c r="G142" s="12">
        <f t="shared" si="15"/>
        <v>-9.4334544111988183</v>
      </c>
      <c r="H142" s="32">
        <f t="shared" si="14"/>
        <v>5.300285327147769</v>
      </c>
      <c r="J142" s="55"/>
    </row>
    <row r="143" spans="1:10">
      <c r="A143" s="30"/>
      <c r="B143" s="24">
        <v>19000000</v>
      </c>
      <c r="C143" s="54">
        <v>18991200</v>
      </c>
      <c r="D143" s="10">
        <v>20</v>
      </c>
      <c r="E143" s="33">
        <v>38.790711177405512</v>
      </c>
      <c r="F143" s="36">
        <f t="shared" si="13"/>
        <v>-463.15789473683202</v>
      </c>
      <c r="G143" s="12">
        <f t="shared" si="15"/>
        <v>-11.939917590544416</v>
      </c>
      <c r="H143" s="32">
        <f t="shared" si="14"/>
        <v>1.9395355588702756</v>
      </c>
      <c r="J143" s="55"/>
    </row>
    <row r="144" spans="1:10">
      <c r="A144" s="30"/>
      <c r="B144" s="62">
        <v>100000000</v>
      </c>
      <c r="C144" s="73">
        <v>99960000</v>
      </c>
      <c r="D144" s="65"/>
      <c r="E144" s="74"/>
      <c r="F144" s="66">
        <f t="shared" si="13"/>
        <v>-399.99999999995595</v>
      </c>
      <c r="G144" s="67"/>
      <c r="H144" s="64"/>
      <c r="J144" s="55"/>
    </row>
    <row r="145" spans="1:8">
      <c r="A145" s="30"/>
      <c r="B145" s="2"/>
      <c r="C145" s="3" t="s">
        <v>103</v>
      </c>
      <c r="D145" s="4" t="s">
        <v>107</v>
      </c>
      <c r="E145" s="3" t="s">
        <v>121</v>
      </c>
      <c r="F145" s="35" t="s">
        <v>104</v>
      </c>
      <c r="G145" s="3" t="s">
        <v>105</v>
      </c>
      <c r="H145" s="3" t="s">
        <v>123</v>
      </c>
    </row>
    <row r="146" spans="1:8">
      <c r="A146" s="29">
        <v>-1.9E-2</v>
      </c>
      <c r="B146" s="24" t="s">
        <v>35</v>
      </c>
      <c r="C146" s="75">
        <v>-1.9001000000000001E-2</v>
      </c>
      <c r="D146" s="32">
        <v>39.21</v>
      </c>
      <c r="E146" s="10">
        <v>2505</v>
      </c>
      <c r="F146" s="36">
        <f t="shared" ref="F146:F157" si="16">((C146/A146)-1)*1000000</f>
        <v>52.631578947526236</v>
      </c>
      <c r="G146" s="12">
        <f t="shared" si="15"/>
        <v>2.1010610358293907E-2</v>
      </c>
      <c r="H146" s="32">
        <f t="shared" ref="H146:H157" si="17">E146/D146</f>
        <v>63.886763580719204</v>
      </c>
    </row>
    <row r="147" spans="1:8">
      <c r="A147" s="29">
        <v>-0.01</v>
      </c>
      <c r="B147" s="24" t="s">
        <v>36</v>
      </c>
      <c r="C147" s="75">
        <v>-1.0003E-2</v>
      </c>
      <c r="D147" s="32">
        <v>43</v>
      </c>
      <c r="E147" s="10">
        <v>4400</v>
      </c>
      <c r="F147" s="36">
        <f t="shared" si="16"/>
        <v>299.99999999996697</v>
      </c>
      <c r="G147" s="12">
        <f t="shared" si="15"/>
        <v>6.8181818181810683E-2</v>
      </c>
      <c r="H147" s="32">
        <f t="shared" si="17"/>
        <v>102.32558139534883</v>
      </c>
    </row>
    <row r="148" spans="1:8">
      <c r="A148" s="29">
        <v>0.01</v>
      </c>
      <c r="B148" s="24" t="s">
        <v>37</v>
      </c>
      <c r="C148" s="75">
        <v>9.9900000000000006E-3</v>
      </c>
      <c r="D148" s="32">
        <v>43.000000000015248</v>
      </c>
      <c r="E148" s="10">
        <v>4400</v>
      </c>
      <c r="F148" s="36">
        <f t="shared" si="16"/>
        <v>-1000.0000000000009</v>
      </c>
      <c r="G148" s="12">
        <f t="shared" si="15"/>
        <v>-0.22727272727272749</v>
      </c>
      <c r="H148" s="32">
        <f t="shared" si="17"/>
        <v>102.32558139531255</v>
      </c>
    </row>
    <row r="149" spans="1:8">
      <c r="A149" s="29">
        <v>1.9E-2</v>
      </c>
      <c r="B149" s="24" t="s">
        <v>38</v>
      </c>
      <c r="C149" s="75">
        <v>1.8988999999999999E-2</v>
      </c>
      <c r="D149" s="32">
        <v>39.210526315835992</v>
      </c>
      <c r="E149" s="10">
        <v>2505</v>
      </c>
      <c r="F149" s="36">
        <f t="shared" si="16"/>
        <v>-578.94736842112331</v>
      </c>
      <c r="G149" s="12">
        <f t="shared" si="15"/>
        <v>-0.23111671394056818</v>
      </c>
      <c r="H149" s="32">
        <f t="shared" si="17"/>
        <v>63.885906040192666</v>
      </c>
    </row>
    <row r="150" spans="1:8">
      <c r="A150" s="29">
        <v>-0.19</v>
      </c>
      <c r="B150" s="24" t="s">
        <v>39</v>
      </c>
      <c r="C150" s="75">
        <v>-0.18995100000000001</v>
      </c>
      <c r="D150" s="32">
        <v>53</v>
      </c>
      <c r="E150" s="10">
        <v>610</v>
      </c>
      <c r="F150" s="36">
        <f t="shared" si="16"/>
        <v>-257.89473684212362</v>
      </c>
      <c r="G150" s="12">
        <f t="shared" si="15"/>
        <v>-0.42277825711823547</v>
      </c>
      <c r="H150" s="32">
        <f t="shared" si="17"/>
        <v>11.509433962264151</v>
      </c>
    </row>
    <row r="151" spans="1:8">
      <c r="A151" s="29">
        <v>-0.1</v>
      </c>
      <c r="B151" s="24" t="s">
        <v>40</v>
      </c>
      <c r="C151" s="75">
        <v>-9.9974999999999994E-2</v>
      </c>
      <c r="D151" s="32">
        <v>49.2</v>
      </c>
      <c r="E151" s="10">
        <v>800</v>
      </c>
      <c r="F151" s="36">
        <f t="shared" si="16"/>
        <v>-250.0000000000835</v>
      </c>
      <c r="G151" s="12">
        <f t="shared" si="15"/>
        <v>-0.31250000000010436</v>
      </c>
      <c r="H151" s="32">
        <f t="shared" si="17"/>
        <v>16.260162601626014</v>
      </c>
    </row>
    <row r="152" spans="1:8">
      <c r="A152" s="29">
        <v>0.1</v>
      </c>
      <c r="B152" s="24" t="s">
        <v>41</v>
      </c>
      <c r="C152" s="75">
        <v>9.9967E-2</v>
      </c>
      <c r="D152" s="32">
        <v>49.2</v>
      </c>
      <c r="E152" s="10">
        <v>800</v>
      </c>
      <c r="F152" s="36">
        <f t="shared" si="16"/>
        <v>-330.00000000005247</v>
      </c>
      <c r="G152" s="12">
        <f t="shared" si="15"/>
        <v>-0.41250000000006559</v>
      </c>
      <c r="H152" s="32">
        <f t="shared" si="17"/>
        <v>16.260162601626014</v>
      </c>
    </row>
    <row r="153" spans="1:8">
      <c r="A153" s="29">
        <v>0.19</v>
      </c>
      <c r="B153" s="24" t="s">
        <v>42</v>
      </c>
      <c r="C153" s="75">
        <v>0.189938</v>
      </c>
      <c r="D153" s="32">
        <v>53</v>
      </c>
      <c r="E153" s="10">
        <v>610</v>
      </c>
      <c r="F153" s="36">
        <f t="shared" si="16"/>
        <v>-326.31578947373009</v>
      </c>
      <c r="G153" s="12">
        <f t="shared" si="15"/>
        <v>-0.5349439171700493</v>
      </c>
      <c r="H153" s="32">
        <f t="shared" si="17"/>
        <v>11.509433962264151</v>
      </c>
    </row>
    <row r="154" spans="1:8">
      <c r="A154" s="30">
        <v>-1.9</v>
      </c>
      <c r="B154" s="24" t="s">
        <v>43</v>
      </c>
      <c r="C154" s="48">
        <v>-1.8992</v>
      </c>
      <c r="D154" s="32">
        <v>73.099999999999994</v>
      </c>
      <c r="E154" s="10">
        <v>1021</v>
      </c>
      <c r="F154" s="36">
        <f t="shared" si="16"/>
        <v>-421.05263157887759</v>
      </c>
      <c r="G154" s="12">
        <f t="shared" si="15"/>
        <v>-0.41239239136031108</v>
      </c>
      <c r="H154" s="32">
        <f t="shared" si="17"/>
        <v>13.9671682626539</v>
      </c>
    </row>
    <row r="155" spans="1:8">
      <c r="A155" s="30">
        <v>-1</v>
      </c>
      <c r="B155" s="24" t="s">
        <v>44</v>
      </c>
      <c r="C155" s="48">
        <v>-1</v>
      </c>
      <c r="D155" s="32">
        <v>85</v>
      </c>
      <c r="E155" s="10">
        <v>440</v>
      </c>
      <c r="F155" s="36">
        <f t="shared" si="16"/>
        <v>0</v>
      </c>
      <c r="G155" s="12">
        <f t="shared" si="15"/>
        <v>0</v>
      </c>
      <c r="H155" s="32">
        <f t="shared" si="17"/>
        <v>5.1764705882352944</v>
      </c>
    </row>
    <row r="156" spans="1:8">
      <c r="A156" s="30">
        <v>1</v>
      </c>
      <c r="B156" s="24" t="s">
        <v>45</v>
      </c>
      <c r="C156" s="48">
        <v>0.99860000000000004</v>
      </c>
      <c r="D156" s="32">
        <v>85</v>
      </c>
      <c r="E156" s="10">
        <v>440</v>
      </c>
      <c r="F156" s="36">
        <f t="shared" si="16"/>
        <v>-1399.9999999999568</v>
      </c>
      <c r="G156" s="12">
        <f t="shared" si="15"/>
        <v>-3.1818181818180835</v>
      </c>
      <c r="H156" s="32">
        <f t="shared" si="17"/>
        <v>5.1764705882352944</v>
      </c>
    </row>
    <row r="157" spans="1:8">
      <c r="A157" s="30">
        <v>1.9</v>
      </c>
      <c r="B157" s="24" t="s">
        <v>46</v>
      </c>
      <c r="C157" s="48">
        <v>1.8980999999999999</v>
      </c>
      <c r="D157" s="32">
        <v>73.099999999999994</v>
      </c>
      <c r="E157" s="10">
        <v>1021</v>
      </c>
      <c r="F157" s="36">
        <f t="shared" si="16"/>
        <v>-1000.0000000000009</v>
      </c>
      <c r="G157" s="12">
        <f t="shared" si="15"/>
        <v>-0.97943192948090196</v>
      </c>
      <c r="H157" s="32">
        <f t="shared" si="17"/>
        <v>13.9671682626539</v>
      </c>
    </row>
    <row r="158" spans="1:8">
      <c r="A158" s="30"/>
      <c r="B158" s="68" t="s">
        <v>126</v>
      </c>
      <c r="C158" s="63">
        <v>-4.9977</v>
      </c>
      <c r="D158" s="64"/>
      <c r="E158" s="65"/>
      <c r="F158" s="66"/>
      <c r="G158" s="67"/>
      <c r="H158" s="64"/>
    </row>
    <row r="159" spans="1:8">
      <c r="A159" s="30"/>
      <c r="B159" s="68" t="s">
        <v>127</v>
      </c>
      <c r="C159" s="63">
        <v>-9.9971999999999994</v>
      </c>
      <c r="D159" s="64"/>
      <c r="E159" s="65"/>
      <c r="F159" s="66"/>
      <c r="G159" s="67"/>
      <c r="H159" s="64"/>
    </row>
    <row r="160" spans="1:8">
      <c r="A160" s="30"/>
      <c r="B160" s="68" t="s">
        <v>128</v>
      </c>
      <c r="C160" s="63">
        <v>9.9962</v>
      </c>
      <c r="D160" s="64"/>
      <c r="E160" s="65"/>
      <c r="F160" s="66"/>
      <c r="G160" s="67"/>
      <c r="H160" s="64"/>
    </row>
    <row r="161" spans="1:8">
      <c r="A161" s="30"/>
      <c r="B161" s="68" t="s">
        <v>125</v>
      </c>
      <c r="C161" s="63">
        <v>4.9978999999999996</v>
      </c>
      <c r="D161" s="64"/>
      <c r="E161" s="65"/>
      <c r="F161" s="66"/>
      <c r="G161" s="67"/>
      <c r="H161" s="64"/>
    </row>
    <row r="162" spans="1:8">
      <c r="A162" s="30"/>
      <c r="B162" s="2"/>
      <c r="C162" s="3" t="s">
        <v>103</v>
      </c>
      <c r="D162" s="4" t="s">
        <v>107</v>
      </c>
      <c r="E162" s="3" t="s">
        <v>121</v>
      </c>
      <c r="F162" s="35" t="s">
        <v>104</v>
      </c>
      <c r="G162" s="3" t="s">
        <v>105</v>
      </c>
      <c r="H162" s="3" t="s">
        <v>123</v>
      </c>
    </row>
    <row r="163" spans="1:8">
      <c r="A163" s="29">
        <v>0.01</v>
      </c>
      <c r="B163" s="39" t="s">
        <v>48</v>
      </c>
      <c r="C163" s="51">
        <v>1.0028E-2</v>
      </c>
      <c r="D163" s="41"/>
      <c r="E163" s="40"/>
      <c r="F163" s="42">
        <f t="shared" ref="F163:F209" si="18">((C163/A163)-1)*1000000</f>
        <v>2799.9999999999136</v>
      </c>
      <c r="G163" s="43" t="e">
        <f t="shared" si="15"/>
        <v>#DIV/0!</v>
      </c>
      <c r="H163" s="44" t="e">
        <f t="shared" ref="H163:H209" si="19">E163/D163</f>
        <v>#DIV/0!</v>
      </c>
    </row>
    <row r="164" spans="1:8">
      <c r="A164" s="29">
        <v>0.01</v>
      </c>
      <c r="B164" s="45" t="s">
        <v>58</v>
      </c>
      <c r="C164" s="51">
        <v>1.0062E-2</v>
      </c>
      <c r="D164" s="41"/>
      <c r="E164" s="40"/>
      <c r="F164" s="42">
        <f t="shared" si="18"/>
        <v>6199.9999999999836</v>
      </c>
      <c r="G164" s="43" t="e">
        <f t="shared" si="15"/>
        <v>#DIV/0!</v>
      </c>
      <c r="H164" s="44" t="e">
        <f t="shared" si="19"/>
        <v>#DIV/0!</v>
      </c>
    </row>
    <row r="165" spans="1:8">
      <c r="A165" s="29">
        <v>0.1</v>
      </c>
      <c r="B165" s="45" t="s">
        <v>49</v>
      </c>
      <c r="C165" s="51">
        <v>9.9360000000000004E-2</v>
      </c>
      <c r="D165" s="41"/>
      <c r="E165" s="40"/>
      <c r="F165" s="42">
        <f t="shared" si="18"/>
        <v>-6399.9999999999609</v>
      </c>
      <c r="G165" s="43" t="e">
        <f t="shared" si="15"/>
        <v>#DIV/0!</v>
      </c>
      <c r="H165" s="44" t="e">
        <f t="shared" si="19"/>
        <v>#DIV/0!</v>
      </c>
    </row>
    <row r="166" spans="1:8">
      <c r="A166" s="29">
        <v>0.1</v>
      </c>
      <c r="B166" s="45" t="s">
        <v>57</v>
      </c>
      <c r="C166" s="51">
        <v>9.9784999999999999E-2</v>
      </c>
      <c r="D166" s="41"/>
      <c r="E166" s="40"/>
      <c r="F166" s="42">
        <f t="shared" si="18"/>
        <v>-2150.0000000000964</v>
      </c>
      <c r="G166" s="43" t="e">
        <f t="shared" si="15"/>
        <v>#DIV/0!</v>
      </c>
      <c r="H166" s="44" t="e">
        <f t="shared" si="19"/>
        <v>#DIV/0!</v>
      </c>
    </row>
    <row r="167" spans="1:8">
      <c r="A167" s="29">
        <v>0.19</v>
      </c>
      <c r="B167" s="39" t="s">
        <v>47</v>
      </c>
      <c r="C167" s="51">
        <v>0.18911</v>
      </c>
      <c r="D167" s="41"/>
      <c r="E167" s="40"/>
      <c r="F167" s="42">
        <f t="shared" si="18"/>
        <v>-4684.2105263158464</v>
      </c>
      <c r="G167" s="43" t="e">
        <f t="shared" si="15"/>
        <v>#DIV/0!</v>
      </c>
      <c r="H167" s="44" t="e">
        <f t="shared" si="19"/>
        <v>#DIV/0!</v>
      </c>
    </row>
    <row r="168" spans="1:8">
      <c r="A168" s="29">
        <v>0.19</v>
      </c>
      <c r="B168" s="39" t="s">
        <v>56</v>
      </c>
      <c r="C168" s="51">
        <v>0.189916</v>
      </c>
      <c r="D168" s="41"/>
      <c r="E168" s="40"/>
      <c r="F168" s="42">
        <f t="shared" si="18"/>
        <v>-442.10526315791031</v>
      </c>
      <c r="G168" s="43" t="e">
        <f t="shared" si="15"/>
        <v>#DIV/0!</v>
      </c>
      <c r="H168" s="44" t="e">
        <f t="shared" si="19"/>
        <v>#DIV/0!</v>
      </c>
    </row>
    <row r="169" spans="1:8">
      <c r="A169" s="29">
        <v>0.19</v>
      </c>
      <c r="B169" s="39" t="s">
        <v>55</v>
      </c>
      <c r="C169" s="51">
        <v>0.18995500000000001</v>
      </c>
      <c r="D169" s="41"/>
      <c r="E169" s="40"/>
      <c r="F169" s="42">
        <f t="shared" si="18"/>
        <v>-236.8421052630909</v>
      </c>
      <c r="G169" s="43" t="e">
        <f t="shared" si="15"/>
        <v>#DIV/0!</v>
      </c>
      <c r="H169" s="44" t="e">
        <f t="shared" si="19"/>
        <v>#DIV/0!</v>
      </c>
    </row>
    <row r="170" spans="1:8">
      <c r="A170" s="29">
        <v>0.19</v>
      </c>
      <c r="B170" s="45" t="s">
        <v>54</v>
      </c>
      <c r="C170" s="51">
        <v>0.18984300000000001</v>
      </c>
      <c r="D170" s="41"/>
      <c r="E170" s="40"/>
      <c r="F170" s="42">
        <f t="shared" si="18"/>
        <v>-826.31578947367507</v>
      </c>
      <c r="G170" s="43" t="e">
        <f t="shared" si="15"/>
        <v>#DIV/0!</v>
      </c>
      <c r="H170" s="44" t="e">
        <f t="shared" si="19"/>
        <v>#DIV/0!</v>
      </c>
    </row>
    <row r="171" spans="1:8">
      <c r="A171" s="29">
        <v>0.19</v>
      </c>
      <c r="B171" s="39" t="s">
        <v>50</v>
      </c>
      <c r="C171" s="51">
        <v>0.18601599999999999</v>
      </c>
      <c r="D171" s="41"/>
      <c r="E171" s="40"/>
      <c r="F171" s="42">
        <f t="shared" si="18"/>
        <v>-20968.421052631635</v>
      </c>
      <c r="G171" s="43" t="e">
        <f t="shared" si="15"/>
        <v>#DIV/0!</v>
      </c>
      <c r="H171" s="44" t="e">
        <f t="shared" si="19"/>
        <v>#DIV/0!</v>
      </c>
    </row>
    <row r="172" spans="1:8">
      <c r="A172" s="29">
        <v>1</v>
      </c>
      <c r="B172" s="39" t="s">
        <v>51</v>
      </c>
      <c r="C172" s="51">
        <v>0.99390000000000001</v>
      </c>
      <c r="D172" s="41"/>
      <c r="E172" s="40"/>
      <c r="F172" s="42">
        <f t="shared" si="18"/>
        <v>-6099.9999999999945</v>
      </c>
      <c r="G172" s="43" t="e">
        <f t="shared" si="15"/>
        <v>#DIV/0!</v>
      </c>
      <c r="H172" s="44" t="e">
        <f t="shared" si="19"/>
        <v>#DIV/0!</v>
      </c>
    </row>
    <row r="173" spans="1:8">
      <c r="A173" s="29">
        <v>1</v>
      </c>
      <c r="B173" s="39" t="s">
        <v>52</v>
      </c>
      <c r="C173" s="51">
        <v>0.99758000000000002</v>
      </c>
      <c r="D173" s="41"/>
      <c r="E173" s="40"/>
      <c r="F173" s="42">
        <f t="shared" si="18"/>
        <v>-2419.9999999999777</v>
      </c>
      <c r="G173" s="43" t="e">
        <f t="shared" si="15"/>
        <v>#DIV/0!</v>
      </c>
      <c r="H173" s="44" t="e">
        <f t="shared" si="19"/>
        <v>#DIV/0!</v>
      </c>
    </row>
    <row r="174" spans="1:8">
      <c r="A174" s="29">
        <v>1</v>
      </c>
      <c r="B174" s="39" t="s">
        <v>53</v>
      </c>
      <c r="C174" s="51">
        <v>0.99785999999999997</v>
      </c>
      <c r="D174" s="41"/>
      <c r="E174" s="40"/>
      <c r="F174" s="42">
        <f t="shared" si="18"/>
        <v>-2140.0000000000309</v>
      </c>
      <c r="G174" s="43" t="e">
        <f t="shared" si="15"/>
        <v>#DIV/0!</v>
      </c>
      <c r="H174" s="44" t="e">
        <f t="shared" si="19"/>
        <v>#DIV/0!</v>
      </c>
    </row>
    <row r="175" spans="1:8">
      <c r="A175" s="29">
        <v>1</v>
      </c>
      <c r="B175" s="39" t="s">
        <v>59</v>
      </c>
      <c r="C175" s="51">
        <v>0.99807999999999997</v>
      </c>
      <c r="D175" s="41"/>
      <c r="E175" s="40"/>
      <c r="F175" s="42">
        <f t="shared" si="18"/>
        <v>-1920.0000000000327</v>
      </c>
      <c r="G175" s="43" t="e">
        <f t="shared" si="15"/>
        <v>#DIV/0!</v>
      </c>
      <c r="H175" s="44" t="e">
        <f t="shared" si="19"/>
        <v>#DIV/0!</v>
      </c>
    </row>
    <row r="176" spans="1:8">
      <c r="A176" s="29">
        <v>1</v>
      </c>
      <c r="B176" s="39" t="s">
        <v>60</v>
      </c>
      <c r="C176" s="51">
        <v>0.99855000000000005</v>
      </c>
      <c r="D176" s="41"/>
      <c r="E176" s="40"/>
      <c r="F176" s="42">
        <f t="shared" si="18"/>
        <v>-1449.9999999999513</v>
      </c>
      <c r="G176" s="43" t="e">
        <f t="shared" si="15"/>
        <v>#DIV/0!</v>
      </c>
      <c r="H176" s="44" t="e">
        <f t="shared" si="19"/>
        <v>#DIV/0!</v>
      </c>
    </row>
    <row r="177" spans="1:8">
      <c r="A177" s="29">
        <v>1</v>
      </c>
      <c r="B177" s="39" t="s">
        <v>61</v>
      </c>
      <c r="C177" s="50">
        <v>1.0145999999999999</v>
      </c>
      <c r="D177" s="41"/>
      <c r="E177" s="40"/>
      <c r="F177" s="42">
        <f t="shared" si="18"/>
        <v>14599.999999999947</v>
      </c>
      <c r="G177" s="43" t="e">
        <f t="shared" si="15"/>
        <v>#DIV/0!</v>
      </c>
      <c r="H177" s="44" t="e">
        <f t="shared" si="19"/>
        <v>#DIV/0!</v>
      </c>
    </row>
    <row r="178" spans="1:8">
      <c r="A178" s="29">
        <v>1.9</v>
      </c>
      <c r="B178" s="39" t="s">
        <v>62</v>
      </c>
      <c r="C178" s="50">
        <v>1.8916999999999999</v>
      </c>
      <c r="D178" s="41"/>
      <c r="E178" s="40"/>
      <c r="F178" s="42">
        <f t="shared" si="18"/>
        <v>-4368.4210526315774</v>
      </c>
      <c r="G178" s="43" t="e">
        <f t="shared" si="15"/>
        <v>#DIV/0!</v>
      </c>
      <c r="H178" s="44" t="e">
        <f t="shared" si="19"/>
        <v>#DIV/0!</v>
      </c>
    </row>
    <row r="179" spans="1:8">
      <c r="A179" s="29">
        <v>1.9</v>
      </c>
      <c r="B179" s="39" t="s">
        <v>122</v>
      </c>
      <c r="C179" s="50">
        <v>1.8976999999999999</v>
      </c>
      <c r="D179" s="41"/>
      <c r="E179" s="40"/>
      <c r="F179" s="42">
        <f t="shared" si="18"/>
        <v>-1210.5263157894396</v>
      </c>
      <c r="G179" s="43" t="e">
        <f t="shared" si="15"/>
        <v>#DIV/0!</v>
      </c>
      <c r="H179" s="44" t="e">
        <f t="shared" si="19"/>
        <v>#DIV/0!</v>
      </c>
    </row>
    <row r="180" spans="1:8">
      <c r="A180" s="29">
        <v>1.9</v>
      </c>
      <c r="B180" s="39" t="s">
        <v>63</v>
      </c>
      <c r="C180" s="50">
        <v>1.8993199999999999</v>
      </c>
      <c r="D180" s="41"/>
      <c r="E180" s="40"/>
      <c r="F180" s="42">
        <f t="shared" si="18"/>
        <v>-357.89473684211259</v>
      </c>
      <c r="G180" s="43" t="e">
        <f t="shared" si="15"/>
        <v>#DIV/0!</v>
      </c>
      <c r="H180" s="44" t="e">
        <f t="shared" si="19"/>
        <v>#DIV/0!</v>
      </c>
    </row>
    <row r="181" spans="1:8">
      <c r="A181" s="29">
        <v>1.9</v>
      </c>
      <c r="B181" s="39" t="s">
        <v>64</v>
      </c>
      <c r="C181" s="50">
        <v>1.8998600000000001</v>
      </c>
      <c r="D181" s="41"/>
      <c r="E181" s="40"/>
      <c r="F181" s="42">
        <f t="shared" si="18"/>
        <v>-73.684210526225868</v>
      </c>
      <c r="G181" s="43" t="e">
        <f t="shared" si="15"/>
        <v>#DIV/0!</v>
      </c>
      <c r="H181" s="44" t="e">
        <f t="shared" si="19"/>
        <v>#DIV/0!</v>
      </c>
    </row>
    <row r="182" spans="1:8">
      <c r="A182" s="29">
        <v>1.9</v>
      </c>
      <c r="B182" s="39" t="s">
        <v>65</v>
      </c>
      <c r="C182" s="50">
        <v>1.90082</v>
      </c>
      <c r="D182" s="41"/>
      <c r="E182" s="40"/>
      <c r="F182" s="42">
        <f t="shared" si="18"/>
        <v>431.57894736833845</v>
      </c>
      <c r="G182" s="43" t="e">
        <f t="shared" si="15"/>
        <v>#DIV/0!</v>
      </c>
      <c r="H182" s="44" t="e">
        <f t="shared" si="19"/>
        <v>#DIV/0!</v>
      </c>
    </row>
    <row r="183" spans="1:8">
      <c r="A183" s="29">
        <v>1.9</v>
      </c>
      <c r="B183" s="39" t="s">
        <v>66</v>
      </c>
      <c r="C183" s="50">
        <v>1.9330499999999999</v>
      </c>
      <c r="D183" s="41"/>
      <c r="E183" s="40"/>
      <c r="F183" s="42">
        <f t="shared" si="18"/>
        <v>17394.736842105242</v>
      </c>
      <c r="G183" s="43" t="e">
        <f t="shared" si="15"/>
        <v>#DIV/0!</v>
      </c>
      <c r="H183" s="44" t="e">
        <f t="shared" si="19"/>
        <v>#DIV/0!</v>
      </c>
    </row>
    <row r="184" spans="1:8">
      <c r="A184" s="29">
        <v>10</v>
      </c>
      <c r="B184" s="39" t="s">
        <v>67</v>
      </c>
      <c r="C184" s="52">
        <v>9.9481999999999999</v>
      </c>
      <c r="D184" s="25">
        <v>90</v>
      </c>
      <c r="E184" s="40"/>
      <c r="F184" s="42">
        <f t="shared" si="18"/>
        <v>-5179.9999999999627</v>
      </c>
      <c r="G184" s="43" t="e">
        <f t="shared" si="15"/>
        <v>#DIV/0!</v>
      </c>
      <c r="H184" s="44">
        <f t="shared" si="19"/>
        <v>0</v>
      </c>
    </row>
    <row r="185" spans="1:8">
      <c r="A185" s="29">
        <v>10</v>
      </c>
      <c r="B185" s="39" t="s">
        <v>68</v>
      </c>
      <c r="C185" s="52">
        <v>9.9824999999999999</v>
      </c>
      <c r="D185" s="25">
        <v>42</v>
      </c>
      <c r="E185" s="40"/>
      <c r="F185" s="42">
        <f t="shared" si="18"/>
        <v>-1750.0000000000293</v>
      </c>
      <c r="G185" s="43" t="e">
        <f t="shared" si="15"/>
        <v>#DIV/0!</v>
      </c>
      <c r="H185" s="44">
        <f t="shared" si="19"/>
        <v>0</v>
      </c>
    </row>
    <row r="186" spans="1:8">
      <c r="A186" s="29">
        <v>10</v>
      </c>
      <c r="B186" s="39" t="s">
        <v>70</v>
      </c>
      <c r="C186" s="52">
        <v>9.9870000000000001</v>
      </c>
      <c r="D186" s="25">
        <v>42</v>
      </c>
      <c r="E186" s="40"/>
      <c r="F186" s="42">
        <f t="shared" si="18"/>
        <v>-1299.9999999999679</v>
      </c>
      <c r="G186" s="43" t="e">
        <f t="shared" si="15"/>
        <v>#DIV/0!</v>
      </c>
      <c r="H186" s="44">
        <f t="shared" si="19"/>
        <v>0</v>
      </c>
    </row>
    <row r="187" spans="1:8">
      <c r="A187" s="29">
        <v>10</v>
      </c>
      <c r="B187" s="39" t="s">
        <v>69</v>
      </c>
      <c r="C187" s="52">
        <v>9.9875000000000007</v>
      </c>
      <c r="D187" s="25">
        <v>42</v>
      </c>
      <c r="E187" s="40"/>
      <c r="F187" s="42">
        <f t="shared" si="18"/>
        <v>-1249.9999999999734</v>
      </c>
      <c r="G187" s="43" t="e">
        <f t="shared" si="15"/>
        <v>#DIV/0!</v>
      </c>
      <c r="H187" s="44">
        <f t="shared" si="19"/>
        <v>0</v>
      </c>
    </row>
    <row r="188" spans="1:8">
      <c r="A188" s="29">
        <v>10</v>
      </c>
      <c r="B188" s="39" t="s">
        <v>71</v>
      </c>
      <c r="C188" s="52">
        <v>9.9864999999999995</v>
      </c>
      <c r="D188" s="25">
        <v>42</v>
      </c>
      <c r="E188" s="40"/>
      <c r="F188" s="42">
        <f t="shared" si="18"/>
        <v>-1350.0000000000734</v>
      </c>
      <c r="G188" s="43" t="e">
        <f t="shared" si="15"/>
        <v>#DIV/0!</v>
      </c>
      <c r="H188" s="44">
        <f t="shared" si="19"/>
        <v>0</v>
      </c>
    </row>
    <row r="189" spans="1:8">
      <c r="A189" s="29">
        <v>10</v>
      </c>
      <c r="B189" s="39" t="s">
        <v>72</v>
      </c>
      <c r="C189" s="52">
        <v>9.9666999999999994</v>
      </c>
      <c r="D189" s="25">
        <v>110</v>
      </c>
      <c r="E189" s="40"/>
      <c r="F189" s="42">
        <f t="shared" si="18"/>
        <v>-3330.000000000055</v>
      </c>
      <c r="G189" s="43" t="e">
        <f t="shared" si="15"/>
        <v>#DIV/0!</v>
      </c>
      <c r="H189" s="44">
        <f t="shared" si="19"/>
        <v>0</v>
      </c>
    </row>
    <row r="190" spans="1:8">
      <c r="A190" s="29">
        <v>19</v>
      </c>
      <c r="B190" s="39" t="s">
        <v>73</v>
      </c>
      <c r="C190" s="50">
        <v>18.9815</v>
      </c>
      <c r="D190" s="41"/>
      <c r="E190" s="40"/>
      <c r="F190" s="42">
        <f t="shared" si="18"/>
        <v>-973.68421052623773</v>
      </c>
      <c r="G190" s="43" t="e">
        <f t="shared" si="15"/>
        <v>#DIV/0!</v>
      </c>
      <c r="H190" s="44" t="e">
        <f t="shared" si="19"/>
        <v>#DIV/0!</v>
      </c>
    </row>
    <row r="191" spans="1:8">
      <c r="A191" s="29">
        <v>19</v>
      </c>
      <c r="B191" s="39" t="s">
        <v>74</v>
      </c>
      <c r="C191" s="50">
        <v>18.990500000000001</v>
      </c>
      <c r="D191" s="41"/>
      <c r="E191" s="40"/>
      <c r="F191" s="42">
        <f t="shared" si="18"/>
        <v>-499.99999999994492</v>
      </c>
      <c r="G191" s="43" t="e">
        <f t="shared" si="15"/>
        <v>#DIV/0!</v>
      </c>
      <c r="H191" s="44" t="e">
        <f t="shared" si="19"/>
        <v>#DIV/0!</v>
      </c>
    </row>
    <row r="192" spans="1:8">
      <c r="A192" s="29">
        <v>19</v>
      </c>
      <c r="B192" s="39" t="s">
        <v>75</v>
      </c>
      <c r="C192" s="50">
        <v>18.991499999999998</v>
      </c>
      <c r="D192" s="41"/>
      <c r="E192" s="40"/>
      <c r="F192" s="42">
        <f t="shared" si="18"/>
        <v>-447.36842105275178</v>
      </c>
      <c r="G192" s="43" t="e">
        <f t="shared" si="15"/>
        <v>#DIV/0!</v>
      </c>
      <c r="H192" s="44" t="e">
        <f t="shared" si="19"/>
        <v>#DIV/0!</v>
      </c>
    </row>
    <row r="193" spans="1:8">
      <c r="A193" s="29">
        <v>19</v>
      </c>
      <c r="B193" s="39" t="s">
        <v>76</v>
      </c>
      <c r="C193" s="50">
        <v>18.991199999999999</v>
      </c>
      <c r="D193" s="41"/>
      <c r="E193" s="40"/>
      <c r="F193" s="42">
        <f t="shared" si="18"/>
        <v>-463.15789473683202</v>
      </c>
      <c r="G193" s="43" t="e">
        <f t="shared" si="15"/>
        <v>#DIV/0!</v>
      </c>
      <c r="H193" s="44" t="e">
        <f t="shared" si="19"/>
        <v>#DIV/0!</v>
      </c>
    </row>
    <row r="194" spans="1:8">
      <c r="A194" s="29">
        <v>19</v>
      </c>
      <c r="B194" s="39" t="s">
        <v>77</v>
      </c>
      <c r="C194" s="50">
        <v>18.971</v>
      </c>
      <c r="D194" s="41"/>
      <c r="E194" s="40"/>
      <c r="F194" s="42">
        <f t="shared" si="18"/>
        <v>-1526.3157894737089</v>
      </c>
      <c r="G194" s="43" t="e">
        <f t="shared" si="15"/>
        <v>#DIV/0!</v>
      </c>
      <c r="H194" s="44" t="e">
        <f t="shared" si="19"/>
        <v>#DIV/0!</v>
      </c>
    </row>
    <row r="195" spans="1:8">
      <c r="A195" s="29">
        <v>100</v>
      </c>
      <c r="B195" s="39" t="s">
        <v>78</v>
      </c>
      <c r="C195" s="50">
        <v>99.891000000000005</v>
      </c>
      <c r="D195" s="41"/>
      <c r="E195" s="40"/>
      <c r="F195" s="42">
        <f t="shared" si="18"/>
        <v>-1089.9999999999243</v>
      </c>
      <c r="G195" s="43" t="e">
        <f t="shared" si="15"/>
        <v>#DIV/0!</v>
      </c>
      <c r="H195" s="44" t="e">
        <f t="shared" si="19"/>
        <v>#DIV/0!</v>
      </c>
    </row>
    <row r="196" spans="1:8">
      <c r="A196" s="29">
        <v>100</v>
      </c>
      <c r="B196" s="39" t="s">
        <v>79</v>
      </c>
      <c r="C196" s="50">
        <v>99.941999999999993</v>
      </c>
      <c r="D196" s="41"/>
      <c r="E196" s="40"/>
      <c r="F196" s="42">
        <f t="shared" si="18"/>
        <v>-580.0000000000249</v>
      </c>
      <c r="G196" s="43" t="e">
        <f t="shared" si="15"/>
        <v>#DIV/0!</v>
      </c>
      <c r="H196" s="44" t="e">
        <f t="shared" si="19"/>
        <v>#DIV/0!</v>
      </c>
    </row>
    <row r="197" spans="1:8">
      <c r="A197" s="29">
        <v>100</v>
      </c>
      <c r="B197" s="39" t="s">
        <v>80</v>
      </c>
      <c r="C197" s="50">
        <v>99.942999999999998</v>
      </c>
      <c r="D197" s="41"/>
      <c r="E197" s="40"/>
      <c r="F197" s="42">
        <f t="shared" si="18"/>
        <v>-570.00000000007049</v>
      </c>
      <c r="G197" s="43" t="e">
        <f t="shared" si="15"/>
        <v>#DIV/0!</v>
      </c>
      <c r="H197" s="44" t="e">
        <f t="shared" si="19"/>
        <v>#DIV/0!</v>
      </c>
    </row>
    <row r="198" spans="1:8">
      <c r="A198" s="29">
        <v>100</v>
      </c>
      <c r="B198" s="39" t="s">
        <v>81</v>
      </c>
      <c r="C198" s="50">
        <v>99.936000000000007</v>
      </c>
      <c r="D198" s="41"/>
      <c r="E198" s="40"/>
      <c r="F198" s="42">
        <f t="shared" si="18"/>
        <v>-639.99999999997397</v>
      </c>
      <c r="G198" s="43" t="e">
        <f t="shared" si="15"/>
        <v>#DIV/0!</v>
      </c>
      <c r="H198" s="44" t="e">
        <f t="shared" si="19"/>
        <v>#DIV/0!</v>
      </c>
    </row>
    <row r="199" spans="1:8">
      <c r="A199" s="29">
        <v>100</v>
      </c>
      <c r="B199" s="39" t="s">
        <v>82</v>
      </c>
      <c r="C199" s="50">
        <v>99.539000000000001</v>
      </c>
      <c r="D199" s="41"/>
      <c r="E199" s="40"/>
      <c r="F199" s="42">
        <f t="shared" si="18"/>
        <v>-4610.0000000000027</v>
      </c>
      <c r="G199" s="43" t="e">
        <f t="shared" si="15"/>
        <v>#DIV/0!</v>
      </c>
      <c r="H199" s="44" t="e">
        <f t="shared" si="19"/>
        <v>#DIV/0!</v>
      </c>
    </row>
    <row r="200" spans="1:8">
      <c r="A200" s="29">
        <v>190</v>
      </c>
      <c r="B200" s="39" t="s">
        <v>83</v>
      </c>
      <c r="C200" s="50">
        <v>189.81700000000001</v>
      </c>
      <c r="D200" s="41"/>
      <c r="E200" s="40"/>
      <c r="F200" s="42">
        <f t="shared" si="18"/>
        <v>-963.15789473677694</v>
      </c>
      <c r="G200" s="43" t="e">
        <f t="shared" ref="G200:G220" si="20">F200/E200</f>
        <v>#DIV/0!</v>
      </c>
      <c r="H200" s="44" t="e">
        <f t="shared" si="19"/>
        <v>#DIV/0!</v>
      </c>
    </row>
    <row r="201" spans="1:8">
      <c r="A201" s="29">
        <v>190</v>
      </c>
      <c r="B201" s="39" t="s">
        <v>84</v>
      </c>
      <c r="C201" s="50">
        <v>189.91</v>
      </c>
      <c r="D201" s="41"/>
      <c r="E201" s="40"/>
      <c r="F201" s="42">
        <f t="shared" si="18"/>
        <v>-473.68421052629282</v>
      </c>
      <c r="G201" s="43" t="e">
        <f t="shared" si="20"/>
        <v>#DIV/0!</v>
      </c>
      <c r="H201" s="44" t="e">
        <f t="shared" si="19"/>
        <v>#DIV/0!</v>
      </c>
    </row>
    <row r="202" spans="1:8">
      <c r="A202" s="29">
        <v>190</v>
      </c>
      <c r="B202" s="39" t="s">
        <v>85</v>
      </c>
      <c r="C202" s="50">
        <v>189.911</v>
      </c>
      <c r="D202" s="41"/>
      <c r="E202" s="40"/>
      <c r="F202" s="42">
        <f t="shared" si="18"/>
        <v>-468.42105263156242</v>
      </c>
      <c r="G202" s="43" t="e">
        <f t="shared" si="20"/>
        <v>#DIV/0!</v>
      </c>
      <c r="H202" s="44" t="e">
        <f t="shared" si="19"/>
        <v>#DIV/0!</v>
      </c>
    </row>
    <row r="203" spans="1:8">
      <c r="A203" s="29">
        <v>190</v>
      </c>
      <c r="B203" s="39" t="s">
        <v>86</v>
      </c>
      <c r="C203" s="50">
        <v>189.9</v>
      </c>
      <c r="D203" s="41"/>
      <c r="E203" s="40"/>
      <c r="F203" s="42">
        <f t="shared" si="18"/>
        <v>-526.31578947370804</v>
      </c>
      <c r="G203" s="43" t="e">
        <f t="shared" si="20"/>
        <v>#DIV/0!</v>
      </c>
      <c r="H203" s="44" t="e">
        <f t="shared" si="19"/>
        <v>#DIV/0!</v>
      </c>
    </row>
    <row r="204" spans="1:8">
      <c r="A204" s="29">
        <v>190</v>
      </c>
      <c r="B204" s="39" t="s">
        <v>87</v>
      </c>
      <c r="C204" s="50">
        <v>189.31200000000001</v>
      </c>
      <c r="D204" s="41"/>
      <c r="E204" s="40"/>
      <c r="F204" s="42">
        <f t="shared" si="18"/>
        <v>-3621.0526315788584</v>
      </c>
      <c r="G204" s="43" t="e">
        <f t="shared" si="20"/>
        <v>#DIV/0!</v>
      </c>
      <c r="H204" s="44" t="e">
        <f t="shared" si="19"/>
        <v>#DIV/0!</v>
      </c>
    </row>
    <row r="205" spans="1:8">
      <c r="A205" s="29">
        <v>300</v>
      </c>
      <c r="B205" s="39" t="s">
        <v>88</v>
      </c>
      <c r="C205" s="50">
        <v>299.69</v>
      </c>
      <c r="D205" s="41"/>
      <c r="E205" s="40"/>
      <c r="F205" s="42">
        <f t="shared" si="18"/>
        <v>-1033.3333333333305</v>
      </c>
      <c r="G205" s="43" t="e">
        <f t="shared" si="20"/>
        <v>#DIV/0!</v>
      </c>
      <c r="H205" s="44" t="e">
        <f t="shared" si="19"/>
        <v>#DIV/0!</v>
      </c>
    </row>
    <row r="206" spans="1:8">
      <c r="A206" s="29">
        <v>300</v>
      </c>
      <c r="B206" s="39" t="s">
        <v>89</v>
      </c>
      <c r="C206" s="50">
        <v>299.79000000000002</v>
      </c>
      <c r="D206" s="41"/>
      <c r="E206" s="40"/>
      <c r="F206" s="42">
        <f t="shared" si="18"/>
        <v>-699.99999999992292</v>
      </c>
      <c r="G206" s="43" t="e">
        <f t="shared" si="20"/>
        <v>#DIV/0!</v>
      </c>
      <c r="H206" s="44" t="e">
        <f t="shared" si="19"/>
        <v>#DIV/0!</v>
      </c>
    </row>
    <row r="207" spans="1:8">
      <c r="A207" s="29">
        <v>300</v>
      </c>
      <c r="B207" s="39" t="s">
        <v>90</v>
      </c>
      <c r="C207" s="50">
        <v>299.8</v>
      </c>
      <c r="D207" s="41"/>
      <c r="E207" s="40"/>
      <c r="F207" s="42">
        <f t="shared" si="18"/>
        <v>-666.6666666665933</v>
      </c>
      <c r="G207" s="43" t="e">
        <f t="shared" si="20"/>
        <v>#DIV/0!</v>
      </c>
      <c r="H207" s="44" t="e">
        <f t="shared" si="19"/>
        <v>#DIV/0!</v>
      </c>
    </row>
    <row r="208" spans="1:8">
      <c r="A208" s="29">
        <v>700</v>
      </c>
      <c r="B208" s="39" t="s">
        <v>91</v>
      </c>
      <c r="C208" s="50">
        <v>699.27</v>
      </c>
      <c r="D208" s="41"/>
      <c r="E208" s="40"/>
      <c r="F208" s="42">
        <f t="shared" si="18"/>
        <v>-1042.8571428571231</v>
      </c>
      <c r="G208" s="43" t="e">
        <f t="shared" si="20"/>
        <v>#DIV/0!</v>
      </c>
      <c r="H208" s="44" t="e">
        <f t="shared" si="19"/>
        <v>#DIV/0!</v>
      </c>
    </row>
    <row r="209" spans="1:8">
      <c r="A209" s="29">
        <v>700</v>
      </c>
      <c r="B209" s="39" t="s">
        <v>92</v>
      </c>
      <c r="C209" s="50">
        <v>699.59</v>
      </c>
      <c r="D209" s="41"/>
      <c r="E209" s="40"/>
      <c r="F209" s="42">
        <f t="shared" si="18"/>
        <v>-585.71428571418949</v>
      </c>
      <c r="G209" s="43" t="e">
        <f t="shared" si="20"/>
        <v>#DIV/0!</v>
      </c>
      <c r="H209" s="44" t="e">
        <f t="shared" si="19"/>
        <v>#DIV/0!</v>
      </c>
    </row>
    <row r="210" spans="1:8">
      <c r="A210" s="30"/>
      <c r="B210" s="2"/>
      <c r="C210" s="3" t="s">
        <v>103</v>
      </c>
      <c r="D210" s="4" t="s">
        <v>107</v>
      </c>
      <c r="E210" s="3" t="s">
        <v>121</v>
      </c>
      <c r="F210" s="35" t="s">
        <v>104</v>
      </c>
      <c r="G210" s="3" t="s">
        <v>105</v>
      </c>
      <c r="H210" s="3" t="s">
        <v>123</v>
      </c>
    </row>
    <row r="211" spans="1:8">
      <c r="A211" s="29">
        <v>1.9E-2</v>
      </c>
      <c r="B211" s="26" t="s">
        <v>93</v>
      </c>
      <c r="C211" s="76">
        <v>1.8970999999999998E-2</v>
      </c>
      <c r="D211" s="28"/>
      <c r="E211" s="27"/>
      <c r="F211" s="37">
        <f t="shared" ref="F211:F220" si="21">((C211/A211)-1)*1000000</f>
        <v>-1526.3157894737089</v>
      </c>
      <c r="G211" s="46" t="e">
        <f t="shared" si="20"/>
        <v>#DIV/0!</v>
      </c>
      <c r="H211" s="47" t="e">
        <f t="shared" ref="H211:H220" si="22">E211/D211</f>
        <v>#DIV/0!</v>
      </c>
    </row>
    <row r="212" spans="1:8">
      <c r="A212" s="29">
        <v>1.9E-2</v>
      </c>
      <c r="B212" s="26" t="s">
        <v>94</v>
      </c>
      <c r="C212" s="76">
        <v>1.8988000000000001E-2</v>
      </c>
      <c r="D212" s="28"/>
      <c r="E212" s="27"/>
      <c r="F212" s="37">
        <f t="shared" si="21"/>
        <v>-631.57894736831645</v>
      </c>
      <c r="G212" s="46" t="e">
        <f t="shared" si="20"/>
        <v>#DIV/0!</v>
      </c>
      <c r="H212" s="47" t="e">
        <f t="shared" si="22"/>
        <v>#DIV/0!</v>
      </c>
    </row>
    <row r="213" spans="1:8">
      <c r="A213" s="29">
        <v>0.1</v>
      </c>
      <c r="B213" s="26" t="s">
        <v>95</v>
      </c>
      <c r="C213" s="76">
        <v>9.9745E-2</v>
      </c>
      <c r="D213" s="28"/>
      <c r="E213" s="27"/>
      <c r="F213" s="37">
        <f t="shared" si="21"/>
        <v>-2550.0000000000523</v>
      </c>
      <c r="G213" s="46" t="e">
        <f t="shared" si="20"/>
        <v>#DIV/0!</v>
      </c>
      <c r="H213" s="47" t="e">
        <f t="shared" si="22"/>
        <v>#DIV/0!</v>
      </c>
    </row>
    <row r="214" spans="1:8">
      <c r="A214" s="29">
        <v>0.1</v>
      </c>
      <c r="B214" s="26" t="s">
        <v>96</v>
      </c>
      <c r="C214" s="76">
        <v>9.9822999999999995E-2</v>
      </c>
      <c r="D214" s="28"/>
      <c r="E214" s="27"/>
      <c r="F214" s="37">
        <f t="shared" si="21"/>
        <v>-1770.0000000000493</v>
      </c>
      <c r="G214" s="46" t="e">
        <f t="shared" si="20"/>
        <v>#DIV/0!</v>
      </c>
      <c r="H214" s="47" t="e">
        <f t="shared" si="22"/>
        <v>#DIV/0!</v>
      </c>
    </row>
    <row r="215" spans="1:8">
      <c r="A215" s="29">
        <v>0.1</v>
      </c>
      <c r="B215" s="26" t="s">
        <v>97</v>
      </c>
      <c r="C215" s="76">
        <v>9.9874000000000004E-2</v>
      </c>
      <c r="D215" s="28"/>
      <c r="E215" s="27"/>
      <c r="F215" s="37">
        <f t="shared" si="21"/>
        <v>-1260.0000000000389</v>
      </c>
      <c r="G215" s="46" t="e">
        <f t="shared" si="20"/>
        <v>#DIV/0!</v>
      </c>
      <c r="H215" s="47" t="e">
        <f t="shared" si="22"/>
        <v>#DIV/0!</v>
      </c>
    </row>
    <row r="216" spans="1:8">
      <c r="A216" s="29">
        <v>0.19</v>
      </c>
      <c r="B216" s="26" t="s">
        <v>98</v>
      </c>
      <c r="C216" s="76">
        <v>0.18992500000000001</v>
      </c>
      <c r="D216" s="28"/>
      <c r="E216" s="27"/>
      <c r="F216" s="37">
        <f t="shared" si="21"/>
        <v>-394.73684210522555</v>
      </c>
      <c r="G216" s="46" t="e">
        <f t="shared" si="20"/>
        <v>#DIV/0!</v>
      </c>
      <c r="H216" s="47" t="e">
        <f t="shared" si="22"/>
        <v>#DIV/0!</v>
      </c>
    </row>
    <row r="217" spans="1:8">
      <c r="A217" s="29">
        <v>1</v>
      </c>
      <c r="B217" s="26" t="s">
        <v>99</v>
      </c>
      <c r="C217" s="49">
        <v>0.99660000000000004</v>
      </c>
      <c r="D217" s="28"/>
      <c r="E217" s="27"/>
      <c r="F217" s="37">
        <f t="shared" si="21"/>
        <v>-3399.9999999999586</v>
      </c>
      <c r="G217" s="46" t="e">
        <f t="shared" si="20"/>
        <v>#DIV/0!</v>
      </c>
      <c r="H217" s="47" t="e">
        <f t="shared" si="22"/>
        <v>#DIV/0!</v>
      </c>
    </row>
    <row r="218" spans="1:8">
      <c r="A218" s="29">
        <v>1</v>
      </c>
      <c r="B218" s="26" t="s">
        <v>100</v>
      </c>
      <c r="C218" s="49">
        <v>0.999</v>
      </c>
      <c r="D218" s="28"/>
      <c r="E218" s="27"/>
      <c r="F218" s="37">
        <f t="shared" si="21"/>
        <v>-1000.0000000000009</v>
      </c>
      <c r="G218" s="46" t="e">
        <f t="shared" si="20"/>
        <v>#DIV/0!</v>
      </c>
      <c r="H218" s="47" t="e">
        <f t="shared" si="22"/>
        <v>#DIV/0!</v>
      </c>
    </row>
    <row r="219" spans="1:8">
      <c r="A219" s="29">
        <v>1.9</v>
      </c>
      <c r="B219" s="26" t="s">
        <v>101</v>
      </c>
      <c r="C219" s="49">
        <v>1.8845000000000001</v>
      </c>
      <c r="D219" s="28"/>
      <c r="E219" s="27"/>
      <c r="F219" s="37">
        <f t="shared" si="21"/>
        <v>-8157.8947368420304</v>
      </c>
      <c r="G219" s="46" t="e">
        <f t="shared" si="20"/>
        <v>#DIV/0!</v>
      </c>
      <c r="H219" s="47" t="e">
        <f t="shared" si="22"/>
        <v>#DIV/0!</v>
      </c>
    </row>
    <row r="220" spans="1:8">
      <c r="A220" s="29">
        <v>1.9</v>
      </c>
      <c r="B220" s="26" t="s">
        <v>102</v>
      </c>
      <c r="C220" s="49">
        <v>1.8884000000000001</v>
      </c>
      <c r="D220" s="28"/>
      <c r="E220" s="27"/>
      <c r="F220" s="37">
        <f t="shared" si="21"/>
        <v>-6105.2631578946139</v>
      </c>
      <c r="G220" s="46" t="e">
        <f t="shared" si="20"/>
        <v>#DIV/0!</v>
      </c>
      <c r="H220" s="47" t="e">
        <f t="shared" si="22"/>
        <v>#DIV/0!</v>
      </c>
    </row>
    <row r="221" spans="1:8">
      <c r="B221" s="69" t="s">
        <v>129</v>
      </c>
      <c r="C221" s="3">
        <v>9.9725000000000001</v>
      </c>
    </row>
    <row r="222" spans="1:8">
      <c r="B222" s="69" t="s">
        <v>130</v>
      </c>
      <c r="C222" s="3">
        <v>9.9952000000000005</v>
      </c>
    </row>
  </sheetData>
  <mergeCells count="3">
    <mergeCell ref="G1:H2"/>
    <mergeCell ref="A1:B2"/>
    <mergeCell ref="A3:B3"/>
  </mergeCells>
  <hyperlinks>
    <hyperlink ref="G1" r:id="rId1"/>
  </hyperlinks>
  <pageMargins left="0.25" right="0.25" top="0.75" bottom="0.75" header="0.3" footer="0.3"/>
  <pageSetup paperSize="9" scale="7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output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mobws</cp:lastModifiedBy>
  <cp:lastPrinted>2018-09-13T09:53:02Z</cp:lastPrinted>
  <dcterms:created xsi:type="dcterms:W3CDTF">2018-09-12T03:31:23Z</dcterms:created>
  <dcterms:modified xsi:type="dcterms:W3CDTF">2019-03-01T12:01:15Z</dcterms:modified>
</cp:coreProperties>
</file>