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Transfer Folder\Research\Hydrogen Detector\Support Files\Keithley\Keithley 238\"/>
    </mc:Choice>
  </mc:AlternateContent>
  <xr:revisionPtr revIDLastSave="0" documentId="13_ncr:1_{4BB1102E-C175-4149-A0DA-0CA926966D94}" xr6:coauthVersionLast="45" xr6:coauthVersionMax="45" xr10:uidLastSave="{00000000-0000-0000-0000-000000000000}"/>
  <bookViews>
    <workbookView xWindow="19650" yWindow="5790" windowWidth="28800" windowHeight="11505" activeTab="1" xr2:uid="{F561E1A0-C1C0-4D54-BC14-718F6FBE12DF}"/>
  </bookViews>
  <sheets>
    <sheet name="Keithley 238 (A10)" sheetId="1" r:id="rId1"/>
    <sheet name="Keithley 238 (A06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" l="1"/>
  <c r="I14" i="2"/>
  <c r="L14" i="2" s="1"/>
  <c r="K13" i="2"/>
  <c r="I13" i="2"/>
  <c r="L13" i="2" s="1"/>
  <c r="L12" i="2"/>
  <c r="K12" i="2"/>
  <c r="I12" i="2"/>
  <c r="K11" i="2"/>
  <c r="L11" i="2" s="1"/>
  <c r="I11" i="2"/>
  <c r="K10" i="2"/>
  <c r="I10" i="2"/>
  <c r="L10" i="2" s="1"/>
  <c r="K9" i="2"/>
  <c r="I9" i="2"/>
  <c r="L9" i="2" s="1"/>
  <c r="G8" i="2"/>
  <c r="K8" i="2" s="1"/>
  <c r="L7" i="2"/>
  <c r="K7" i="2"/>
  <c r="I7" i="2"/>
  <c r="K6" i="2"/>
  <c r="L6" i="2" s="1"/>
  <c r="I6" i="2"/>
  <c r="K5" i="2"/>
  <c r="I5" i="2"/>
  <c r="L5" i="2" s="1"/>
  <c r="K4" i="2"/>
  <c r="I4" i="2"/>
  <c r="L4" i="2" s="1"/>
  <c r="F3" i="2"/>
  <c r="L10" i="1"/>
  <c r="K10" i="1"/>
  <c r="K11" i="1"/>
  <c r="K12" i="1"/>
  <c r="K13" i="1"/>
  <c r="K14" i="1"/>
  <c r="I10" i="1"/>
  <c r="I11" i="1"/>
  <c r="L11" i="1" s="1"/>
  <c r="I12" i="1"/>
  <c r="I13" i="1"/>
  <c r="L13" i="1" s="1"/>
  <c r="I14" i="1"/>
  <c r="L14" i="1" s="1"/>
  <c r="K9" i="1"/>
  <c r="L9" i="1"/>
  <c r="I9" i="1"/>
  <c r="K8" i="1"/>
  <c r="L8" i="1" s="1"/>
  <c r="I8" i="1"/>
  <c r="G3" i="1"/>
  <c r="I3" i="1" s="1"/>
  <c r="G8" i="1"/>
  <c r="L6" i="1"/>
  <c r="L7" i="1"/>
  <c r="K6" i="1"/>
  <c r="K7" i="1"/>
  <c r="I6" i="1"/>
  <c r="I7" i="1"/>
  <c r="L5" i="1"/>
  <c r="K4" i="1"/>
  <c r="L4" i="1" s="1"/>
  <c r="K5" i="1"/>
  <c r="I4" i="1"/>
  <c r="I5" i="1"/>
  <c r="F3" i="1"/>
  <c r="G3" i="2" l="1"/>
  <c r="I3" i="2" s="1"/>
  <c r="I8" i="2"/>
  <c r="L8" i="2" s="1"/>
  <c r="L12" i="1"/>
  <c r="K3" i="1"/>
  <c r="L3" i="1" s="1"/>
  <c r="K3" i="2" l="1"/>
  <c r="L3" i="2" s="1"/>
</calcChain>
</file>

<file path=xl/sharedStrings.xml><?xml version="1.0" encoding="utf-8"?>
<sst xmlns="http://schemas.openxmlformats.org/spreadsheetml/2006/main" count="66" uniqueCount="33">
  <si>
    <t>step</t>
  </si>
  <si>
    <t>item</t>
  </si>
  <si>
    <t>component</t>
  </si>
  <si>
    <t>VR1, pin 2</t>
  </si>
  <si>
    <t>required condition</t>
  </si>
  <si>
    <t>remarks</t>
  </si>
  <si>
    <t>condition</t>
  </si>
  <si>
    <t>±15 DCV analog supply</t>
  </si>
  <si>
    <t>+5 DCV digital supply</t>
  </si>
  <si>
    <t>VR3, pin 3</t>
  </si>
  <si>
    <t>floating common reference</t>
  </si>
  <si>
    <t>digital common reference</t>
  </si>
  <si>
    <t>VR4, pin 3</t>
  </si>
  <si>
    <t>mean [DCV]</t>
  </si>
  <si>
    <t>error [± DCV]</t>
  </si>
  <si>
    <t>measure [DCV]</t>
  </si>
  <si>
    <t>lower [DCV]</t>
  </si>
  <si>
    <t>upper [DCV]</t>
  </si>
  <si>
    <t>±30 DCV analog supply</t>
  </si>
  <si>
    <t>VR5, pin 2</t>
  </si>
  <si>
    <t>VR6, pin 3</t>
  </si>
  <si>
    <t>+5 DCV analog supply</t>
  </si>
  <si>
    <t>VR2, pin 3</t>
  </si>
  <si>
    <t>±15 DCV floating supply</t>
  </si>
  <si>
    <t>±150 DCV floating supply</t>
  </si>
  <si>
    <t>J16, pin 4</t>
  </si>
  <si>
    <t>output common reference</t>
  </si>
  <si>
    <t>J16, pin 1</t>
  </si>
  <si>
    <t>J8, pin 1</t>
  </si>
  <si>
    <t>J8, pin 2</t>
  </si>
  <si>
    <t>±24 DCV floating supply</t>
  </si>
  <si>
    <t>J23, pin 1</t>
  </si>
  <si>
    <t>J23, pin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</si>
</sst>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2" fontId="1" fillId="0" borderId="7" xfId="0" applyNumberFormat="1" applyFont="1" applyBorder="1"/>
    <xf numFmtId="0" fontId="2" fillId="0" borderId="8" xfId="0" applyFont="1" applyBorder="1"/>
    <xf numFmtId="0" fontId="1" fillId="0" borderId="2" xfId="0" applyFont="1" applyBorder="1" applyAlignment="1">
      <alignment horizontal="right" vertical="center"/>
    </xf>
    <xf numFmtId="1" fontId="1" fillId="0" borderId="2" xfId="0" quotePrefix="1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0" xfId="0" quotePrefix="1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quotePrefix="1" applyFont="1" applyBorder="1"/>
    <xf numFmtId="164" fontId="1" fillId="0" borderId="7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64" fontId="1" fillId="0" borderId="10" xfId="0" quotePrefix="1" applyNumberFormat="1" applyFont="1" applyBorder="1" applyAlignment="1">
      <alignment horizontal="right" vertical="center"/>
    </xf>
    <xf numFmtId="2" fontId="1" fillId="0" borderId="10" xfId="0" applyNumberFormat="1" applyFont="1" applyBorder="1"/>
    <xf numFmtId="0" fontId="2" fillId="0" borderId="11" xfId="0" applyFont="1" applyBorder="1"/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228C-EC83-4645-842E-6710681D5066}">
  <dimension ref="A1:L14"/>
  <sheetViews>
    <sheetView topLeftCell="B1" workbookViewId="0">
      <selection activeCell="L8" sqref="I8:L8"/>
    </sheetView>
  </sheetViews>
  <sheetFormatPr defaultRowHeight="16.5" x14ac:dyDescent="0.3"/>
  <cols>
    <col min="1" max="2" width="9.140625" style="2"/>
    <col min="3" max="3" width="5.42578125" style="2" bestFit="1" customWidth="1"/>
    <col min="4" max="4" width="27.140625" style="2" bestFit="1" customWidth="1"/>
    <col min="5" max="5" width="13.42578125" style="2" bestFit="1" customWidth="1"/>
    <col min="6" max="6" width="14" style="2" bestFit="1" customWidth="1"/>
    <col min="7" max="7" width="14.7109375" style="2" bestFit="1" customWidth="1"/>
    <col min="8" max="8" width="30.5703125" style="2" bestFit="1" customWidth="1"/>
    <col min="9" max="9" width="14" style="2" bestFit="1" customWidth="1"/>
    <col min="10" max="10" width="17" style="2" bestFit="1" customWidth="1"/>
    <col min="11" max="11" width="14.28515625" style="2" bestFit="1" customWidth="1"/>
    <col min="12" max="12" width="10.85546875" style="2" bestFit="1" customWidth="1"/>
    <col min="13" max="16384" width="9.140625" style="2"/>
  </cols>
  <sheetData>
    <row r="1" spans="1:12" x14ac:dyDescent="0.3">
      <c r="F1" s="3" t="s">
        <v>4</v>
      </c>
      <c r="G1" s="3"/>
    </row>
    <row r="2" spans="1:12" ht="17.25" thickBot="1" x14ac:dyDescent="0.35">
      <c r="A2" s="1"/>
      <c r="B2" s="1"/>
      <c r="C2" s="1" t="s">
        <v>0</v>
      </c>
      <c r="D2" s="1" t="s">
        <v>1</v>
      </c>
      <c r="E2" s="1" t="s">
        <v>2</v>
      </c>
      <c r="F2" s="1" t="s">
        <v>13</v>
      </c>
      <c r="G2" s="1" t="s">
        <v>14</v>
      </c>
      <c r="H2" s="1" t="s">
        <v>5</v>
      </c>
      <c r="I2" s="2" t="s">
        <v>16</v>
      </c>
      <c r="J2" s="2" t="s">
        <v>15</v>
      </c>
      <c r="K2" s="2" t="s">
        <v>17</v>
      </c>
      <c r="L2" s="2" t="s">
        <v>6</v>
      </c>
    </row>
    <row r="3" spans="1:12" ht="17.25" thickBot="1" x14ac:dyDescent="0.35">
      <c r="C3" s="29">
        <v>4</v>
      </c>
      <c r="D3" s="30" t="s">
        <v>8</v>
      </c>
      <c r="E3" s="41" t="s">
        <v>3</v>
      </c>
      <c r="F3" s="32">
        <f>5</f>
        <v>5</v>
      </c>
      <c r="G3" s="33">
        <f>F3*(0.25/100)</f>
        <v>1.2500000000000001E-2</v>
      </c>
      <c r="H3" s="31" t="s">
        <v>11</v>
      </c>
      <c r="I3" s="34">
        <f>F3-G3</f>
        <v>4.9874999999999998</v>
      </c>
      <c r="J3" s="34">
        <v>4.9786000000000001</v>
      </c>
      <c r="K3" s="34">
        <f>F3+G3</f>
        <v>5.0125000000000002</v>
      </c>
      <c r="L3" s="35" t="b">
        <f>IF(AND(J3&gt;I3,J3&lt;K3),TRUE, FALSE)</f>
        <v>0</v>
      </c>
    </row>
    <row r="4" spans="1:12" x14ac:dyDescent="0.3">
      <c r="C4" s="9">
        <v>5</v>
      </c>
      <c r="D4" s="10" t="s">
        <v>7</v>
      </c>
      <c r="E4" s="40" t="s">
        <v>9</v>
      </c>
      <c r="F4" s="21">
        <v>15</v>
      </c>
      <c r="G4" s="22">
        <v>1</v>
      </c>
      <c r="H4" s="10" t="s">
        <v>10</v>
      </c>
      <c r="I4" s="12">
        <f t="shared" ref="I4:I14" si="0">F4-G4</f>
        <v>14</v>
      </c>
      <c r="J4" s="12">
        <v>15.150499999999999</v>
      </c>
      <c r="K4" s="12">
        <f t="shared" ref="K4:K7" si="1">F4+G4</f>
        <v>16</v>
      </c>
      <c r="L4" s="13" t="b">
        <f>IF(AND(J4&gt;I4,J4&lt;K4),TRUE, FALSE)</f>
        <v>1</v>
      </c>
    </row>
    <row r="5" spans="1:12" x14ac:dyDescent="0.3">
      <c r="C5" s="14"/>
      <c r="D5" s="4"/>
      <c r="E5" s="8" t="s">
        <v>12</v>
      </c>
      <c r="F5" s="23">
        <v>-15</v>
      </c>
      <c r="G5" s="24">
        <v>1</v>
      </c>
      <c r="H5" s="4"/>
      <c r="I5" s="7">
        <f t="shared" si="0"/>
        <v>-16</v>
      </c>
      <c r="J5" s="7">
        <v>-15.0709</v>
      </c>
      <c r="K5" s="7">
        <f t="shared" si="1"/>
        <v>-14</v>
      </c>
      <c r="L5" s="15" t="b">
        <f>IF(AND(J5&gt;I5,J5&lt;K5),TRUE, FALSE)</f>
        <v>1</v>
      </c>
    </row>
    <row r="6" spans="1:12" x14ac:dyDescent="0.3">
      <c r="C6" s="14">
        <v>6</v>
      </c>
      <c r="D6" s="4" t="s">
        <v>18</v>
      </c>
      <c r="E6" s="8" t="s">
        <v>19</v>
      </c>
      <c r="F6" s="23">
        <v>30</v>
      </c>
      <c r="G6" s="25">
        <v>2</v>
      </c>
      <c r="H6" s="4"/>
      <c r="I6" s="7">
        <f t="shared" si="0"/>
        <v>28</v>
      </c>
      <c r="J6" s="7">
        <v>30.4758</v>
      </c>
      <c r="K6" s="7">
        <f t="shared" si="1"/>
        <v>32</v>
      </c>
      <c r="L6" s="15" t="b">
        <f t="shared" ref="L6:L7" si="2">IF(AND(J6&gt;I6,J6&lt;K6),TRUE, FALSE)</f>
        <v>1</v>
      </c>
    </row>
    <row r="7" spans="1:12" x14ac:dyDescent="0.3">
      <c r="C7" s="14"/>
      <c r="D7" s="4"/>
      <c r="E7" s="8" t="s">
        <v>20</v>
      </c>
      <c r="F7" s="23">
        <v>-30</v>
      </c>
      <c r="G7" s="25">
        <v>2</v>
      </c>
      <c r="H7" s="4"/>
      <c r="I7" s="7">
        <f t="shared" si="0"/>
        <v>-32</v>
      </c>
      <c r="J7" s="7">
        <v>-30.689599999999999</v>
      </c>
      <c r="K7" s="7">
        <f t="shared" si="1"/>
        <v>-28</v>
      </c>
      <c r="L7" s="15" t="b">
        <f t="shared" si="2"/>
        <v>1</v>
      </c>
    </row>
    <row r="8" spans="1:12" ht="17.25" thickBot="1" x14ac:dyDescent="0.35">
      <c r="C8" s="26">
        <v>7</v>
      </c>
      <c r="D8" s="27" t="s">
        <v>21</v>
      </c>
      <c r="E8" s="36" t="s">
        <v>22</v>
      </c>
      <c r="F8" s="18">
        <v>5</v>
      </c>
      <c r="G8" s="28">
        <f>F8*(0.25/100)</f>
        <v>1.2500000000000001E-2</v>
      </c>
      <c r="H8" s="17"/>
      <c r="I8" s="19">
        <f t="shared" si="0"/>
        <v>4.9874999999999998</v>
      </c>
      <c r="J8" s="19">
        <v>5.0416999999999996</v>
      </c>
      <c r="K8" s="19">
        <f t="shared" ref="K8:K14" si="3">F8+G8</f>
        <v>5.0125000000000002</v>
      </c>
      <c r="L8" s="20" t="b">
        <f t="shared" ref="L8:L14" si="4">IF(AND(J8&gt;I8,J8&lt;K8),TRUE, FALSE)</f>
        <v>0</v>
      </c>
    </row>
    <row r="9" spans="1:12" x14ac:dyDescent="0.3">
      <c r="C9" s="9">
        <v>8</v>
      </c>
      <c r="D9" s="10" t="s">
        <v>24</v>
      </c>
      <c r="E9" s="37" t="s">
        <v>25</v>
      </c>
      <c r="F9" s="11">
        <v>150</v>
      </c>
      <c r="G9" s="11">
        <v>20</v>
      </c>
      <c r="H9" s="10" t="s">
        <v>26</v>
      </c>
      <c r="I9" s="12">
        <f t="shared" si="0"/>
        <v>130</v>
      </c>
      <c r="J9" s="12">
        <v>193.8</v>
      </c>
      <c r="K9" s="12">
        <f t="shared" si="3"/>
        <v>170</v>
      </c>
      <c r="L9" s="13" t="b">
        <f t="shared" si="4"/>
        <v>0</v>
      </c>
    </row>
    <row r="10" spans="1:12" x14ac:dyDescent="0.3">
      <c r="C10" s="14"/>
      <c r="D10" s="4"/>
      <c r="E10" s="38" t="s">
        <v>27</v>
      </c>
      <c r="F10" s="6">
        <v>-150</v>
      </c>
      <c r="G10" s="6">
        <v>20</v>
      </c>
      <c r="H10" s="4"/>
      <c r="I10" s="7">
        <f t="shared" si="0"/>
        <v>-170</v>
      </c>
      <c r="J10" s="7">
        <v>-193.5</v>
      </c>
      <c r="K10" s="7">
        <f t="shared" si="3"/>
        <v>-130</v>
      </c>
      <c r="L10" s="15" t="b">
        <f t="shared" si="4"/>
        <v>0</v>
      </c>
    </row>
    <row r="11" spans="1:12" x14ac:dyDescent="0.3">
      <c r="C11" s="14">
        <v>9</v>
      </c>
      <c r="D11" s="4" t="s">
        <v>23</v>
      </c>
      <c r="E11" s="5" t="s">
        <v>28</v>
      </c>
      <c r="F11" s="6">
        <v>15</v>
      </c>
      <c r="G11" s="6">
        <v>1</v>
      </c>
      <c r="H11" s="4"/>
      <c r="I11" s="7">
        <f t="shared" si="0"/>
        <v>14</v>
      </c>
      <c r="J11" s="7">
        <v>14.977499999999999</v>
      </c>
      <c r="K11" s="7">
        <f t="shared" si="3"/>
        <v>16</v>
      </c>
      <c r="L11" s="15" t="b">
        <f t="shared" si="4"/>
        <v>1</v>
      </c>
    </row>
    <row r="12" spans="1:12" x14ac:dyDescent="0.3">
      <c r="C12" s="14"/>
      <c r="D12" s="4"/>
      <c r="E12" s="5" t="s">
        <v>29</v>
      </c>
      <c r="F12" s="6">
        <v>-15</v>
      </c>
      <c r="G12" s="6">
        <v>1</v>
      </c>
      <c r="H12" s="4"/>
      <c r="I12" s="7">
        <f t="shared" si="0"/>
        <v>-16</v>
      </c>
      <c r="J12" s="7">
        <v>-15.103</v>
      </c>
      <c r="K12" s="7">
        <f t="shared" si="3"/>
        <v>-14</v>
      </c>
      <c r="L12" s="15" t="b">
        <f t="shared" si="4"/>
        <v>1</v>
      </c>
    </row>
    <row r="13" spans="1:12" x14ac:dyDescent="0.3">
      <c r="C13" s="14">
        <v>10</v>
      </c>
      <c r="D13" s="4" t="s">
        <v>30</v>
      </c>
      <c r="E13" s="39" t="s">
        <v>31</v>
      </c>
      <c r="F13" s="6">
        <v>30</v>
      </c>
      <c r="G13" s="6">
        <v>6</v>
      </c>
      <c r="H13" s="4"/>
      <c r="I13" s="7">
        <f t="shared" si="0"/>
        <v>24</v>
      </c>
      <c r="J13" s="7">
        <v>38.14</v>
      </c>
      <c r="K13" s="7">
        <f t="shared" si="3"/>
        <v>36</v>
      </c>
      <c r="L13" s="15" t="b">
        <f t="shared" si="4"/>
        <v>0</v>
      </c>
    </row>
    <row r="14" spans="1:12" ht="17.25" thickBot="1" x14ac:dyDescent="0.35">
      <c r="C14" s="16"/>
      <c r="D14" s="17"/>
      <c r="E14" s="36" t="s">
        <v>32</v>
      </c>
      <c r="F14" s="18">
        <v>-30</v>
      </c>
      <c r="G14" s="18">
        <v>6</v>
      </c>
      <c r="H14" s="17"/>
      <c r="I14" s="19">
        <f t="shared" si="0"/>
        <v>-36</v>
      </c>
      <c r="J14" s="19">
        <v>-38.14</v>
      </c>
      <c r="K14" s="19">
        <f t="shared" si="3"/>
        <v>-24</v>
      </c>
      <c r="L14" s="20" t="b">
        <f t="shared" si="4"/>
        <v>0</v>
      </c>
    </row>
  </sheetData>
  <mergeCells count="13">
    <mergeCell ref="D9:D10"/>
    <mergeCell ref="C9:C10"/>
    <mergeCell ref="H9:H14"/>
    <mergeCell ref="C11:C12"/>
    <mergeCell ref="D11:D12"/>
    <mergeCell ref="C13:C14"/>
    <mergeCell ref="D13:D14"/>
    <mergeCell ref="C4:C5"/>
    <mergeCell ref="D4:D5"/>
    <mergeCell ref="F1:G1"/>
    <mergeCell ref="C6:C7"/>
    <mergeCell ref="D6:D7"/>
    <mergeCell ref="H4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FB613-C291-4935-A34F-4A894D8BA15C}">
  <dimension ref="A1:L14"/>
  <sheetViews>
    <sheetView tabSelected="1" topLeftCell="B1" workbookViewId="0">
      <selection activeCell="L14" sqref="C3:L14"/>
    </sheetView>
  </sheetViews>
  <sheetFormatPr defaultRowHeight="16.5" x14ac:dyDescent="0.3"/>
  <cols>
    <col min="1" max="2" width="9.140625" style="2"/>
    <col min="3" max="3" width="5.42578125" style="2" bestFit="1" customWidth="1"/>
    <col min="4" max="4" width="27.140625" style="2" bestFit="1" customWidth="1"/>
    <col min="5" max="5" width="13.42578125" style="2" bestFit="1" customWidth="1"/>
    <col min="6" max="6" width="14" style="2" bestFit="1" customWidth="1"/>
    <col min="7" max="7" width="14.7109375" style="2" bestFit="1" customWidth="1"/>
    <col min="8" max="8" width="30.5703125" style="2" bestFit="1" customWidth="1"/>
    <col min="9" max="9" width="14" style="2" bestFit="1" customWidth="1"/>
    <col min="10" max="10" width="17" style="2" bestFit="1" customWidth="1"/>
    <col min="11" max="11" width="14.28515625" style="2" bestFit="1" customWidth="1"/>
    <col min="12" max="12" width="10.85546875" style="2" bestFit="1" customWidth="1"/>
    <col min="13" max="16384" width="9.140625" style="2"/>
  </cols>
  <sheetData>
    <row r="1" spans="1:12" x14ac:dyDescent="0.3">
      <c r="F1" s="3" t="s">
        <v>4</v>
      </c>
      <c r="G1" s="3"/>
    </row>
    <row r="2" spans="1:12" ht="17.25" thickBot="1" x14ac:dyDescent="0.35">
      <c r="A2" s="1"/>
      <c r="B2" s="1"/>
      <c r="C2" s="1" t="s">
        <v>0</v>
      </c>
      <c r="D2" s="1" t="s">
        <v>1</v>
      </c>
      <c r="E2" s="1" t="s">
        <v>2</v>
      </c>
      <c r="F2" s="1" t="s">
        <v>13</v>
      </c>
      <c r="G2" s="1" t="s">
        <v>14</v>
      </c>
      <c r="H2" s="1" t="s">
        <v>5</v>
      </c>
      <c r="I2" s="2" t="s">
        <v>16</v>
      </c>
      <c r="J2" s="2" t="s">
        <v>15</v>
      </c>
      <c r="K2" s="2" t="s">
        <v>17</v>
      </c>
      <c r="L2" s="2" t="s">
        <v>6</v>
      </c>
    </row>
    <row r="3" spans="1:12" ht="17.25" thickBot="1" x14ac:dyDescent="0.35">
      <c r="C3" s="29">
        <v>4</v>
      </c>
      <c r="D3" s="30" t="s">
        <v>8</v>
      </c>
      <c r="E3" s="41" t="s">
        <v>3</v>
      </c>
      <c r="F3" s="32">
        <f>5</f>
        <v>5</v>
      </c>
      <c r="G3" s="33">
        <f>F3*(0.25/100)</f>
        <v>1.2500000000000001E-2</v>
      </c>
      <c r="H3" s="31" t="s">
        <v>11</v>
      </c>
      <c r="I3" s="34">
        <f>F3-G3</f>
        <v>4.9874999999999998</v>
      </c>
      <c r="J3" s="34">
        <v>4.9588999999999999</v>
      </c>
      <c r="K3" s="34">
        <f>F3+G3</f>
        <v>5.0125000000000002</v>
      </c>
      <c r="L3" s="35" t="b">
        <f>IF(AND(J3&gt;I3,J3&lt;K3),TRUE, FALSE)</f>
        <v>0</v>
      </c>
    </row>
    <row r="4" spans="1:12" x14ac:dyDescent="0.3">
      <c r="C4" s="9">
        <v>5</v>
      </c>
      <c r="D4" s="10" t="s">
        <v>7</v>
      </c>
      <c r="E4" s="40" t="s">
        <v>9</v>
      </c>
      <c r="F4" s="21">
        <v>15</v>
      </c>
      <c r="G4" s="22">
        <v>1</v>
      </c>
      <c r="H4" s="10" t="s">
        <v>10</v>
      </c>
      <c r="I4" s="12">
        <f t="shared" ref="I4:I14" si="0">F4-G4</f>
        <v>14</v>
      </c>
      <c r="J4" s="12">
        <v>15.1571</v>
      </c>
      <c r="K4" s="12">
        <f t="shared" ref="K4:K14" si="1">F4+G4</f>
        <v>16</v>
      </c>
      <c r="L4" s="13" t="b">
        <f>IF(AND(J4&gt;I4,J4&lt;K4),TRUE, FALSE)</f>
        <v>1</v>
      </c>
    </row>
    <row r="5" spans="1:12" x14ac:dyDescent="0.3">
      <c r="C5" s="14"/>
      <c r="D5" s="4"/>
      <c r="E5" s="42" t="s">
        <v>12</v>
      </c>
      <c r="F5" s="23">
        <v>-15</v>
      </c>
      <c r="G5" s="24">
        <v>1</v>
      </c>
      <c r="H5" s="4"/>
      <c r="I5" s="7">
        <f t="shared" si="0"/>
        <v>-16</v>
      </c>
      <c r="J5" s="7">
        <v>-15.016999999999999</v>
      </c>
      <c r="K5" s="7">
        <f t="shared" si="1"/>
        <v>-14</v>
      </c>
      <c r="L5" s="15" t="b">
        <f>IF(AND(J5&gt;I5,J5&lt;K5),TRUE, FALSE)</f>
        <v>1</v>
      </c>
    </row>
    <row r="6" spans="1:12" x14ac:dyDescent="0.3">
      <c r="C6" s="14">
        <v>6</v>
      </c>
      <c r="D6" s="4" t="s">
        <v>18</v>
      </c>
      <c r="E6" s="42" t="s">
        <v>19</v>
      </c>
      <c r="F6" s="23">
        <v>30</v>
      </c>
      <c r="G6" s="25">
        <v>2</v>
      </c>
      <c r="H6" s="4"/>
      <c r="I6" s="7">
        <f t="shared" si="0"/>
        <v>28</v>
      </c>
      <c r="J6" s="7">
        <v>30.3504</v>
      </c>
      <c r="K6" s="7">
        <f t="shared" si="1"/>
        <v>32</v>
      </c>
      <c r="L6" s="15" t="b">
        <f t="shared" ref="L6:L14" si="2">IF(AND(J6&gt;I6,J6&lt;K6),TRUE, FALSE)</f>
        <v>1</v>
      </c>
    </row>
    <row r="7" spans="1:12" x14ac:dyDescent="0.3">
      <c r="C7" s="14"/>
      <c r="D7" s="4"/>
      <c r="E7" s="42" t="s">
        <v>20</v>
      </c>
      <c r="F7" s="23">
        <v>-30</v>
      </c>
      <c r="G7" s="25">
        <v>2</v>
      </c>
      <c r="H7" s="4"/>
      <c r="I7" s="7">
        <f t="shared" si="0"/>
        <v>-32</v>
      </c>
      <c r="J7" s="7">
        <v>-30.646999999999998</v>
      </c>
      <c r="K7" s="7">
        <f t="shared" si="1"/>
        <v>-28</v>
      </c>
      <c r="L7" s="15" t="b">
        <f t="shared" si="2"/>
        <v>1</v>
      </c>
    </row>
    <row r="8" spans="1:12" ht="17.25" thickBot="1" x14ac:dyDescent="0.35">
      <c r="C8" s="26">
        <v>7</v>
      </c>
      <c r="D8" s="27" t="s">
        <v>21</v>
      </c>
      <c r="E8" s="43" t="s">
        <v>22</v>
      </c>
      <c r="F8" s="18">
        <v>5</v>
      </c>
      <c r="G8" s="28">
        <f>F8*(0.25/100)</f>
        <v>1.2500000000000001E-2</v>
      </c>
      <c r="H8" s="17"/>
      <c r="I8" s="19">
        <f t="shared" si="0"/>
        <v>4.9874999999999998</v>
      </c>
      <c r="J8" s="19">
        <v>5.0084799999999996</v>
      </c>
      <c r="K8" s="19">
        <f t="shared" si="1"/>
        <v>5.0125000000000002</v>
      </c>
      <c r="L8" s="20" t="b">
        <f t="shared" si="2"/>
        <v>1</v>
      </c>
    </row>
    <row r="9" spans="1:12" x14ac:dyDescent="0.3">
      <c r="C9" s="9">
        <v>8</v>
      </c>
      <c r="D9" s="10" t="s">
        <v>24</v>
      </c>
      <c r="E9" s="37" t="s">
        <v>25</v>
      </c>
      <c r="F9" s="11">
        <v>150</v>
      </c>
      <c r="G9" s="11">
        <v>20</v>
      </c>
      <c r="H9" s="10" t="s">
        <v>26</v>
      </c>
      <c r="I9" s="12">
        <f t="shared" si="0"/>
        <v>130</v>
      </c>
      <c r="J9" s="12">
        <v>191.9</v>
      </c>
      <c r="K9" s="12">
        <f t="shared" si="1"/>
        <v>170</v>
      </c>
      <c r="L9" s="13" t="b">
        <f t="shared" si="2"/>
        <v>0</v>
      </c>
    </row>
    <row r="10" spans="1:12" x14ac:dyDescent="0.3">
      <c r="C10" s="14"/>
      <c r="D10" s="4"/>
      <c r="E10" s="38" t="s">
        <v>27</v>
      </c>
      <c r="F10" s="6">
        <v>-150</v>
      </c>
      <c r="G10" s="6">
        <v>20</v>
      </c>
      <c r="H10" s="4"/>
      <c r="I10" s="7">
        <f t="shared" si="0"/>
        <v>-170</v>
      </c>
      <c r="J10" s="7">
        <v>-190.05</v>
      </c>
      <c r="K10" s="7">
        <f t="shared" si="1"/>
        <v>-130</v>
      </c>
      <c r="L10" s="15" t="b">
        <f t="shared" si="2"/>
        <v>0</v>
      </c>
    </row>
    <row r="11" spans="1:12" x14ac:dyDescent="0.3">
      <c r="C11" s="14">
        <v>9</v>
      </c>
      <c r="D11" s="4" t="s">
        <v>23</v>
      </c>
      <c r="E11" s="44" t="s">
        <v>28</v>
      </c>
      <c r="F11" s="6">
        <v>15</v>
      </c>
      <c r="G11" s="6">
        <v>1</v>
      </c>
      <c r="H11" s="4"/>
      <c r="I11" s="7">
        <f t="shared" si="0"/>
        <v>14</v>
      </c>
      <c r="J11" s="7">
        <v>14.75</v>
      </c>
      <c r="K11" s="7">
        <f t="shared" si="1"/>
        <v>16</v>
      </c>
      <c r="L11" s="15" t="b">
        <f t="shared" si="2"/>
        <v>1</v>
      </c>
    </row>
    <row r="12" spans="1:12" x14ac:dyDescent="0.3">
      <c r="C12" s="14"/>
      <c r="D12" s="4"/>
      <c r="E12" s="44" t="s">
        <v>29</v>
      </c>
      <c r="F12" s="6">
        <v>-15</v>
      </c>
      <c r="G12" s="6">
        <v>1</v>
      </c>
      <c r="H12" s="4"/>
      <c r="I12" s="7">
        <f t="shared" si="0"/>
        <v>-16</v>
      </c>
      <c r="J12" s="7">
        <v>-14.51</v>
      </c>
      <c r="K12" s="7">
        <f t="shared" si="1"/>
        <v>-14</v>
      </c>
      <c r="L12" s="15" t="b">
        <f t="shared" si="2"/>
        <v>1</v>
      </c>
    </row>
    <row r="13" spans="1:12" x14ac:dyDescent="0.3">
      <c r="C13" s="14">
        <v>10</v>
      </c>
      <c r="D13" s="4" t="s">
        <v>30</v>
      </c>
      <c r="E13" s="39" t="s">
        <v>31</v>
      </c>
      <c r="F13" s="6">
        <v>30</v>
      </c>
      <c r="G13" s="6">
        <v>6</v>
      </c>
      <c r="H13" s="4"/>
      <c r="I13" s="7">
        <f t="shared" si="0"/>
        <v>24</v>
      </c>
      <c r="J13" s="7">
        <v>38</v>
      </c>
      <c r="K13" s="7">
        <f t="shared" si="1"/>
        <v>36</v>
      </c>
      <c r="L13" s="15" t="b">
        <f t="shared" si="2"/>
        <v>0</v>
      </c>
    </row>
    <row r="14" spans="1:12" ht="17.25" thickBot="1" x14ac:dyDescent="0.35">
      <c r="C14" s="16"/>
      <c r="D14" s="17"/>
      <c r="E14" s="36" t="s">
        <v>32</v>
      </c>
      <c r="F14" s="18">
        <v>-30</v>
      </c>
      <c r="G14" s="18">
        <v>6</v>
      </c>
      <c r="H14" s="17"/>
      <c r="I14" s="19">
        <f t="shared" si="0"/>
        <v>-36</v>
      </c>
      <c r="J14" s="19">
        <v>-37.93</v>
      </c>
      <c r="K14" s="19">
        <f t="shared" si="1"/>
        <v>-24</v>
      </c>
      <c r="L14" s="20" t="b">
        <f t="shared" si="2"/>
        <v>0</v>
      </c>
    </row>
  </sheetData>
  <mergeCells count="13">
    <mergeCell ref="C9:C10"/>
    <mergeCell ref="D9:D10"/>
    <mergeCell ref="H9:H14"/>
    <mergeCell ref="C11:C12"/>
    <mergeCell ref="D11:D12"/>
    <mergeCell ref="C13:C14"/>
    <mergeCell ref="D13:D14"/>
    <mergeCell ref="F1:G1"/>
    <mergeCell ref="C4:C5"/>
    <mergeCell ref="D4:D5"/>
    <mergeCell ref="H4:H8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Keithley 238 (A10)</vt:lpstr>
      <vt:lpstr>Keithley 238 (A06)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Corrigall</dc:creator>
  <cp:lastModifiedBy>Leigh Corrigall</cp:lastModifiedBy>
  <dcterms:created xsi:type="dcterms:W3CDTF">2020-11-23T17:08:59Z</dcterms:created>
  <dcterms:modified xsi:type="dcterms:W3CDTF">2020-11-23T21:17:57Z</dcterms:modified>
</cp:coreProperties>
</file>