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65488" windowWidth="14484" windowHeight="15636" activeTab="0"/>
  </bookViews>
  <sheets>
    <sheet name="connector_board_n1a.bom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<sst xmlns="http://schemas.openxmlformats.org/spreadsheetml/2006/main" count="324" uniqueCount="168">
  <si>
    <t>Count</t>
  </si>
  <si>
    <t>ComponentName</t>
  </si>
  <si>
    <t>PatternName</t>
  </si>
  <si>
    <t>Value</t>
  </si>
  <si>
    <t>BAT54S</t>
  </si>
  <si>
    <t>SOT-23</t>
  </si>
  <si>
    <t>BC817</t>
  </si>
  <si>
    <t>C12_06</t>
  </si>
  <si>
    <t>SMD1206</t>
  </si>
  <si>
    <t>0.1u</t>
  </si>
  <si>
    <t>1uF</t>
  </si>
  <si>
    <t>C0603</t>
  </si>
  <si>
    <t>RC0603</t>
  </si>
  <si>
    <t>100nF</t>
  </si>
  <si>
    <t>EPM240T100C5N</t>
  </si>
  <si>
    <t>TQFP100_N</t>
  </si>
  <si>
    <t>IDC14</t>
  </si>
  <si>
    <t>JTAG/BBLASER</t>
  </si>
  <si>
    <t>IDC10</t>
  </si>
  <si>
    <t>LED_1206</t>
  </si>
  <si>
    <t>SMD1206_POL</t>
  </si>
  <si>
    <t>24P_EN</t>
  </si>
  <si>
    <t>1206L</t>
  </si>
  <si>
    <t>SLOT_EN</t>
  </si>
  <si>
    <t>LM393DT_SON8</t>
  </si>
  <si>
    <t>SO8</t>
  </si>
  <si>
    <t>MFIT8</t>
  </si>
  <si>
    <t>MINIFIT_8</t>
  </si>
  <si>
    <t>CPU</t>
  </si>
  <si>
    <t>videocard</t>
  </si>
  <si>
    <t>MFIT24</t>
  </si>
  <si>
    <t>MINIFIT_24</t>
  </si>
  <si>
    <t>ATX</t>
  </si>
  <si>
    <t>MOLEX4</t>
  </si>
  <si>
    <t>MOLEX4PIN</t>
  </si>
  <si>
    <t>R0603</t>
  </si>
  <si>
    <t>1k</t>
  </si>
  <si>
    <t>1.5k</t>
  </si>
  <si>
    <t>2.2k</t>
  </si>
  <si>
    <t>5.1k</t>
  </si>
  <si>
    <t>10k</t>
  </si>
  <si>
    <t>13k</t>
  </si>
  <si>
    <t>16k</t>
  </si>
  <si>
    <t>22k</t>
  </si>
  <si>
    <t>33k</t>
  </si>
  <si>
    <t>47k</t>
  </si>
  <si>
    <t>470k dt</t>
  </si>
  <si>
    <t>RESPACK_1210</t>
  </si>
  <si>
    <t>1206-8</t>
  </si>
  <si>
    <t>SMB</t>
  </si>
  <si>
    <t>TPSD</t>
  </si>
  <si>
    <t>10u x 35v D</t>
  </si>
  <si>
    <t>HF connector</t>
  </si>
  <si>
    <t>18.432M</t>
  </si>
  <si>
    <t>XTAL</t>
  </si>
  <si>
    <t>USB_B</t>
  </si>
  <si>
    <t>USB-B</t>
  </si>
  <si>
    <t>TO92</t>
  </si>
  <si>
    <t>TS78L15CT TO92</t>
  </si>
  <si>
    <t>SO-G16</t>
  </si>
  <si>
    <t>TLC5628CDW SO16W</t>
  </si>
  <si>
    <t>TL431</t>
  </si>
  <si>
    <t>CRB2A4E</t>
  </si>
  <si>
    <t>RESPACK4</t>
  </si>
  <si>
    <t>RC2010</t>
  </si>
  <si>
    <t>R2010</t>
  </si>
  <si>
    <t>jmp</t>
  </si>
  <si>
    <t>15k</t>
  </si>
  <si>
    <t>PLS8_254</t>
  </si>
  <si>
    <t>DIP4</t>
  </si>
  <si>
    <t>PC817</t>
  </si>
  <si>
    <t>25MHz</t>
  </si>
  <si>
    <t>OSC_XTALL</t>
  </si>
  <si>
    <t>REFERENCE_MODE</t>
  </si>
  <si>
    <t>J3</t>
  </si>
  <si>
    <t>test</t>
  </si>
  <si>
    <t>J2</t>
  </si>
  <si>
    <t>jtagsel</t>
  </si>
  <si>
    <t>aref</t>
  </si>
  <si>
    <t>shotky</t>
  </si>
  <si>
    <t>SMD1206DIODE</t>
  </si>
  <si>
    <t>DIOD_SMD</t>
  </si>
  <si>
    <t>MLF28</t>
  </si>
  <si>
    <t>CP2103_MLF28</t>
  </si>
  <si>
    <t>10n</t>
  </si>
  <si>
    <t>RC1206</t>
  </si>
  <si>
    <t>C1206</t>
  </si>
  <si>
    <t>470p NPO</t>
  </si>
  <si>
    <t>470nF</t>
  </si>
  <si>
    <t>47nF</t>
  </si>
  <si>
    <t>33pF</t>
  </si>
  <si>
    <t>15pF</t>
  </si>
  <si>
    <t>10pF</t>
  </si>
  <si>
    <t>10nF</t>
  </si>
  <si>
    <t>1nF</t>
  </si>
  <si>
    <t>100n</t>
  </si>
  <si>
    <t>CC0603</t>
  </si>
  <si>
    <t>C08_05</t>
  </si>
  <si>
    <t>BNC</t>
  </si>
  <si>
    <t>BIPER</t>
  </si>
  <si>
    <t>BC807</t>
  </si>
  <si>
    <t>BAS70</t>
  </si>
  <si>
    <t>LQFP100_ARM</t>
  </si>
  <si>
    <t>AT91SAM7A3</t>
  </si>
  <si>
    <t xml:space="preserve">MC78M05BDTG </t>
  </si>
  <si>
    <t>DPAK</t>
  </si>
  <si>
    <t>1117_DPAK</t>
  </si>
  <si>
    <t xml:space="preserve"> AZ1117D-3.3 TR  </t>
  </si>
  <si>
    <t>24CXX_SO8</t>
  </si>
  <si>
    <t>Price/1pcs</t>
  </si>
  <si>
    <t>Total price</t>
  </si>
  <si>
    <t>Components</t>
  </si>
  <si>
    <t>PCB FAB</t>
  </si>
  <si>
    <t>Enclosure</t>
  </si>
  <si>
    <t>Powersupply</t>
  </si>
  <si>
    <t>Cooling</t>
  </si>
  <si>
    <t>Радиатор Ш120</t>
  </si>
  <si>
    <t>Вентилятор</t>
  </si>
  <si>
    <t>12V &gt;200CFM</t>
  </si>
  <si>
    <t>120x120x38mm</t>
  </si>
  <si>
    <t>ATX Tower</t>
  </si>
  <si>
    <t>Feeder PCB</t>
  </si>
  <si>
    <t>CPU PCB</t>
  </si>
  <si>
    <t>AC Meter PCB</t>
  </si>
  <si>
    <t>FAN RPM Meter PCB</t>
  </si>
  <si>
    <t>2L2M1S</t>
  </si>
  <si>
    <t>2L2M</t>
  </si>
  <si>
    <t>2L2M2S</t>
  </si>
  <si>
    <t>FR4-1.5</t>
  </si>
  <si>
    <t>Все цены в грн.</t>
  </si>
  <si>
    <t>*опция</t>
  </si>
  <si>
    <t>*приблизительно</t>
  </si>
  <si>
    <t>Блоки нагрузок</t>
  </si>
  <si>
    <t>fulltower</t>
  </si>
  <si>
    <t>120mm fans</t>
  </si>
  <si>
    <t>IRFB3207PBF</t>
  </si>
  <si>
    <t>NFET</t>
  </si>
  <si>
    <t>330W</t>
  </si>
  <si>
    <t>IRFBA1404PPBF</t>
  </si>
  <si>
    <t>300W</t>
  </si>
  <si>
    <t>PWR_RES</t>
  </si>
  <si>
    <t>CERAMIC</t>
  </si>
  <si>
    <t>5W .5 ohm</t>
  </si>
  <si>
    <t>Wires</t>
  </si>
  <si>
    <t>2.5mm2</t>
  </si>
  <si>
    <t>Всего</t>
  </si>
  <si>
    <t>Итого на аппаратное обеспечение стенда 1шт</t>
  </si>
  <si>
    <t>USD</t>
  </si>
  <si>
    <t>UAH</t>
  </si>
  <si>
    <t>AD7450ARZ</t>
  </si>
  <si>
    <t>AD780</t>
  </si>
  <si>
    <t>CD4052</t>
  </si>
  <si>
    <t>LMV324</t>
  </si>
  <si>
    <t>SO14</t>
  </si>
  <si>
    <t>SO16</t>
  </si>
  <si>
    <t>TLC5620DAC</t>
  </si>
  <si>
    <t>*в случае отсутствия 5628</t>
  </si>
  <si>
    <t>ELCAP</t>
  </si>
  <si>
    <t>SMDC</t>
  </si>
  <si>
    <t>150u 50V</t>
  </si>
  <si>
    <t>Возможно изменение цены на 200-300грн в любую сторону, в зависимости от наличия компонентов у поставщиков.</t>
  </si>
  <si>
    <t>На базе цен официальных поставщиков www.biakom.ua, www.imrad.kiev.ua, www.vdmais.kiev.ua</t>
  </si>
  <si>
    <t>CT1500</t>
  </si>
  <si>
    <t>Current sensor</t>
  </si>
  <si>
    <t>BV2010111</t>
  </si>
  <si>
    <t>XFMR 0.5VA</t>
  </si>
  <si>
    <t>12Vo</t>
  </si>
  <si>
    <t>Seasonic 400W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</si>
</sst>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9" fillId="0" borderId="0" xfId="0" applyFont="1" applyAlignment="1">
      <alignment horizontal="center"/>
    </xf>
    <xf numFmtId="0" fontId="0" fillId="3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0"/>
  <sheetViews>
    <sheetView tabSelected="1" zoomScalePageLayoutView="0" workbookViewId="0" topLeftCell="A73">
      <selection activeCell="A94" sqref="A94"/>
    </sheetView>
  </sheetViews>
  <sheetFormatPr defaultColWidth="9.140625" defaultRowHeight="15"/>
  <cols>
    <col min="2" max="2" width="20.00390625" style="1" customWidth="1"/>
    <col min="3" max="3" width="15.28125" style="1" customWidth="1"/>
    <col min="4" max="4" width="13.00390625" style="1" customWidth="1"/>
    <col min="5" max="5" width="7.421875" style="0" customWidth="1"/>
    <col min="6" max="6" width="9.421875" style="1" customWidth="1"/>
    <col min="7" max="7" width="13.57421875" style="1" customWidth="1"/>
    <col min="8" max="8" width="11.7109375" style="1" customWidth="1"/>
  </cols>
  <sheetData>
    <row r="3" spans="2:8" s="2" customFormat="1" ht="14.25">
      <c r="B3" s="3" t="s">
        <v>1</v>
      </c>
      <c r="C3" s="3" t="s">
        <v>2</v>
      </c>
      <c r="D3" s="3" t="s">
        <v>3</v>
      </c>
      <c r="F3" s="3" t="s">
        <v>0</v>
      </c>
      <c r="G3" s="3" t="s">
        <v>109</v>
      </c>
      <c r="H3" s="3" t="s">
        <v>110</v>
      </c>
    </row>
    <row r="4" ht="14.25">
      <c r="A4" s="2" t="s">
        <v>111</v>
      </c>
    </row>
    <row r="5" spans="1:8" ht="14.25">
      <c r="A5" s="13"/>
      <c r="B5" s="1" t="s">
        <v>4</v>
      </c>
      <c r="C5" s="1" t="s">
        <v>5</v>
      </c>
      <c r="D5" s="1" t="s">
        <v>4</v>
      </c>
      <c r="F5" s="1">
        <v>11</v>
      </c>
      <c r="G5" s="1">
        <v>0.3</v>
      </c>
      <c r="H5" s="1">
        <f>G5*F5</f>
        <v>3.3</v>
      </c>
    </row>
    <row r="6" spans="1:8" ht="14.25">
      <c r="A6" s="11"/>
      <c r="B6" s="1" t="s">
        <v>6</v>
      </c>
      <c r="C6" s="1" t="s">
        <v>5</v>
      </c>
      <c r="F6" s="1">
        <v>33</v>
      </c>
      <c r="G6" s="1">
        <v>0.2</v>
      </c>
      <c r="H6" s="1">
        <f aca="true" t="shared" si="0" ref="H6:H77">G6*F6</f>
        <v>6.6000000000000005</v>
      </c>
    </row>
    <row r="7" spans="1:8" ht="14.25">
      <c r="A7" s="12"/>
      <c r="B7" s="1" t="s">
        <v>7</v>
      </c>
      <c r="C7" s="1" t="s">
        <v>8</v>
      </c>
      <c r="D7" s="1" t="s">
        <v>9</v>
      </c>
      <c r="F7" s="1">
        <v>17</v>
      </c>
      <c r="G7" s="1">
        <v>0.04</v>
      </c>
      <c r="H7" s="1">
        <f t="shared" si="0"/>
        <v>0.68</v>
      </c>
    </row>
    <row r="8" spans="1:8" ht="14.25">
      <c r="A8" s="11"/>
      <c r="B8" s="1" t="s">
        <v>7</v>
      </c>
      <c r="C8" s="1" t="s">
        <v>8</v>
      </c>
      <c r="D8" s="1" t="s">
        <v>10</v>
      </c>
      <c r="F8" s="1">
        <v>4</v>
      </c>
      <c r="G8" s="1">
        <v>0.04</v>
      </c>
      <c r="H8" s="1">
        <f t="shared" si="0"/>
        <v>0.16</v>
      </c>
    </row>
    <row r="9" spans="1:8" ht="14.25">
      <c r="A9" s="12"/>
      <c r="B9" s="1" t="s">
        <v>11</v>
      </c>
      <c r="C9" s="1" t="s">
        <v>12</v>
      </c>
      <c r="D9" s="1" t="s">
        <v>13</v>
      </c>
      <c r="F9" s="1">
        <f>29+22+13</f>
        <v>64</v>
      </c>
      <c r="G9" s="1">
        <v>0.04</v>
      </c>
      <c r="H9" s="1">
        <f t="shared" si="0"/>
        <v>2.56</v>
      </c>
    </row>
    <row r="10" spans="1:8" ht="14.25">
      <c r="A10" s="11"/>
      <c r="B10" s="1" t="s">
        <v>14</v>
      </c>
      <c r="C10" s="1" t="s">
        <v>15</v>
      </c>
      <c r="F10" s="1">
        <v>2</v>
      </c>
      <c r="G10" s="1">
        <v>53</v>
      </c>
      <c r="H10" s="1">
        <f t="shared" si="0"/>
        <v>106</v>
      </c>
    </row>
    <row r="11" spans="1:8" ht="14.25">
      <c r="A11" s="12"/>
      <c r="B11" s="1" t="s">
        <v>16</v>
      </c>
      <c r="C11" s="1" t="s">
        <v>16</v>
      </c>
      <c r="F11" s="1">
        <v>2</v>
      </c>
      <c r="G11" s="1">
        <v>1.6</v>
      </c>
      <c r="H11" s="1">
        <f t="shared" si="0"/>
        <v>3.2</v>
      </c>
    </row>
    <row r="12" spans="1:8" ht="14.25">
      <c r="A12" s="12"/>
      <c r="B12" s="1" t="s">
        <v>17</v>
      </c>
      <c r="C12" s="1" t="s">
        <v>18</v>
      </c>
      <c r="F12" s="1">
        <v>2</v>
      </c>
      <c r="G12" s="1">
        <v>1</v>
      </c>
      <c r="H12" s="1">
        <f t="shared" si="0"/>
        <v>2</v>
      </c>
    </row>
    <row r="13" spans="1:8" ht="14.25">
      <c r="A13" s="12"/>
      <c r="B13" s="1" t="s">
        <v>19</v>
      </c>
      <c r="C13" s="1" t="s">
        <v>20</v>
      </c>
      <c r="D13" s="1" t="s">
        <v>21</v>
      </c>
      <c r="F13" s="1">
        <v>1</v>
      </c>
      <c r="G13" s="1">
        <v>0.48</v>
      </c>
      <c r="H13" s="1">
        <f t="shared" si="0"/>
        <v>0.48</v>
      </c>
    </row>
    <row r="14" spans="1:8" ht="14.25">
      <c r="A14" s="12"/>
      <c r="B14" s="1" t="s">
        <v>19</v>
      </c>
      <c r="C14" s="1" t="s">
        <v>20</v>
      </c>
      <c r="D14" s="1" t="s">
        <v>22</v>
      </c>
      <c r="F14" s="1">
        <v>39</v>
      </c>
      <c r="G14" s="1">
        <v>0.46</v>
      </c>
      <c r="H14" s="1">
        <f t="shared" si="0"/>
        <v>17.94</v>
      </c>
    </row>
    <row r="15" spans="1:8" ht="14.25">
      <c r="A15" s="12"/>
      <c r="B15" s="1" t="s">
        <v>19</v>
      </c>
      <c r="C15" s="1" t="s">
        <v>20</v>
      </c>
      <c r="D15" s="1" t="s">
        <v>23</v>
      </c>
      <c r="F15" s="1">
        <v>9</v>
      </c>
      <c r="G15" s="1">
        <v>0.6</v>
      </c>
      <c r="H15" s="1">
        <f t="shared" si="0"/>
        <v>5.3999999999999995</v>
      </c>
    </row>
    <row r="16" spans="1:8" ht="14.25">
      <c r="A16" s="12"/>
      <c r="B16" s="1" t="s">
        <v>24</v>
      </c>
      <c r="C16" s="1" t="s">
        <v>25</v>
      </c>
      <c r="F16" s="1">
        <v>11</v>
      </c>
      <c r="G16" s="1">
        <v>0.87</v>
      </c>
      <c r="H16" s="1">
        <f t="shared" si="0"/>
        <v>9.57</v>
      </c>
    </row>
    <row r="17" spans="1:8" ht="14.25">
      <c r="A17" s="15"/>
      <c r="B17" s="1" t="s">
        <v>26</v>
      </c>
      <c r="C17" s="1" t="s">
        <v>27</v>
      </c>
      <c r="D17" s="1" t="s">
        <v>28</v>
      </c>
      <c r="F17" s="1">
        <v>2</v>
      </c>
      <c r="G17" s="1">
        <v>2.53</v>
      </c>
      <c r="H17" s="1">
        <f t="shared" si="0"/>
        <v>5.06</v>
      </c>
    </row>
    <row r="18" spans="1:8" ht="14.25">
      <c r="A18" s="15"/>
      <c r="B18" s="1" t="s">
        <v>26</v>
      </c>
      <c r="C18" s="1" t="s">
        <v>27</v>
      </c>
      <c r="D18" s="1" t="s">
        <v>29</v>
      </c>
      <c r="F18" s="1">
        <v>5</v>
      </c>
      <c r="G18" s="1">
        <v>2.53</v>
      </c>
      <c r="H18" s="1">
        <f t="shared" si="0"/>
        <v>12.649999999999999</v>
      </c>
    </row>
    <row r="19" spans="1:8" ht="14.25">
      <c r="A19" s="15"/>
      <c r="B19" s="1" t="s">
        <v>26</v>
      </c>
      <c r="C19" s="1" t="s">
        <v>27</v>
      </c>
      <c r="F19" s="1">
        <v>3</v>
      </c>
      <c r="G19" s="1">
        <v>2.53</v>
      </c>
      <c r="H19" s="1">
        <f t="shared" si="0"/>
        <v>7.59</v>
      </c>
    </row>
    <row r="20" spans="1:8" ht="14.25">
      <c r="A20" s="12"/>
      <c r="B20" s="1" t="s">
        <v>30</v>
      </c>
      <c r="C20" s="1" t="s">
        <v>31</v>
      </c>
      <c r="D20" s="1" t="s">
        <v>32</v>
      </c>
      <c r="F20" s="1">
        <v>1</v>
      </c>
      <c r="G20" s="1">
        <v>7</v>
      </c>
      <c r="H20" s="1">
        <f t="shared" si="0"/>
        <v>7</v>
      </c>
    </row>
    <row r="21" spans="1:8" ht="14.25">
      <c r="A21" s="11"/>
      <c r="B21" s="1" t="s">
        <v>33</v>
      </c>
      <c r="C21" s="1" t="s">
        <v>34</v>
      </c>
      <c r="F21" s="1">
        <v>4</v>
      </c>
      <c r="G21" s="1">
        <v>3.01</v>
      </c>
      <c r="H21" s="1">
        <f t="shared" si="0"/>
        <v>12.04</v>
      </c>
    </row>
    <row r="22" spans="1:8" ht="14.25">
      <c r="A22" s="12"/>
      <c r="B22" s="1" t="s">
        <v>35</v>
      </c>
      <c r="C22" s="1" t="s">
        <v>12</v>
      </c>
      <c r="D22" s="1" t="s">
        <v>36</v>
      </c>
      <c r="F22" s="1">
        <v>10</v>
      </c>
      <c r="G22" s="1">
        <v>0.02</v>
      </c>
      <c r="H22" s="1">
        <f t="shared" si="0"/>
        <v>0.2</v>
      </c>
    </row>
    <row r="23" spans="1:8" ht="14.25">
      <c r="A23" s="12"/>
      <c r="B23" s="1" t="s">
        <v>35</v>
      </c>
      <c r="C23" s="1" t="s">
        <v>12</v>
      </c>
      <c r="D23" s="1" t="s">
        <v>37</v>
      </c>
      <c r="F23" s="1">
        <v>2</v>
      </c>
      <c r="G23" s="1">
        <v>0.02</v>
      </c>
      <c r="H23" s="1">
        <f t="shared" si="0"/>
        <v>0.04</v>
      </c>
    </row>
    <row r="24" spans="1:8" ht="14.25">
      <c r="A24" s="12"/>
      <c r="B24" s="1" t="s">
        <v>35</v>
      </c>
      <c r="C24" s="1" t="s">
        <v>12</v>
      </c>
      <c r="D24" s="1" t="s">
        <v>38</v>
      </c>
      <c r="F24" s="1">
        <v>11</v>
      </c>
      <c r="G24" s="1">
        <v>0.02</v>
      </c>
      <c r="H24" s="1">
        <f t="shared" si="0"/>
        <v>0.22</v>
      </c>
    </row>
    <row r="25" spans="1:8" ht="14.25">
      <c r="A25" s="12"/>
      <c r="B25" s="1" t="s">
        <v>35</v>
      </c>
      <c r="C25" s="1" t="s">
        <v>12</v>
      </c>
      <c r="D25" s="1" t="s">
        <v>39</v>
      </c>
      <c r="F25" s="1">
        <v>8</v>
      </c>
      <c r="G25" s="1">
        <v>0.02</v>
      </c>
      <c r="H25" s="1">
        <f t="shared" si="0"/>
        <v>0.16</v>
      </c>
    </row>
    <row r="26" spans="1:8" ht="14.25">
      <c r="A26" s="12"/>
      <c r="B26" s="1" t="s">
        <v>35</v>
      </c>
      <c r="C26" s="1" t="s">
        <v>12</v>
      </c>
      <c r="D26" s="1" t="s">
        <v>40</v>
      </c>
      <c r="F26" s="1">
        <v>86</v>
      </c>
      <c r="G26" s="1">
        <v>0.02</v>
      </c>
      <c r="H26" s="1">
        <f t="shared" si="0"/>
        <v>1.72</v>
      </c>
    </row>
    <row r="27" spans="1:8" ht="14.25">
      <c r="A27" s="12"/>
      <c r="B27" s="1" t="s">
        <v>35</v>
      </c>
      <c r="C27" s="1" t="s">
        <v>12</v>
      </c>
      <c r="D27" s="1" t="s">
        <v>41</v>
      </c>
      <c r="F27" s="1">
        <v>1</v>
      </c>
      <c r="G27" s="1">
        <v>0.02</v>
      </c>
      <c r="H27" s="1">
        <f t="shared" si="0"/>
        <v>0.02</v>
      </c>
    </row>
    <row r="28" spans="1:8" ht="14.25">
      <c r="A28" s="12"/>
      <c r="B28" s="1" t="s">
        <v>35</v>
      </c>
      <c r="C28" s="1" t="s">
        <v>12</v>
      </c>
      <c r="D28" s="1" t="s">
        <v>42</v>
      </c>
      <c r="F28" s="1">
        <v>2</v>
      </c>
      <c r="G28" s="1">
        <v>0.02</v>
      </c>
      <c r="H28" s="1">
        <f t="shared" si="0"/>
        <v>0.04</v>
      </c>
    </row>
    <row r="29" spans="1:8" ht="14.25">
      <c r="A29" s="12"/>
      <c r="B29" s="1" t="s">
        <v>35</v>
      </c>
      <c r="C29" s="1" t="s">
        <v>12</v>
      </c>
      <c r="D29" s="1" t="s">
        <v>43</v>
      </c>
      <c r="F29" s="1">
        <v>11</v>
      </c>
      <c r="G29" s="1">
        <v>0.02</v>
      </c>
      <c r="H29" s="1">
        <f t="shared" si="0"/>
        <v>0.22</v>
      </c>
    </row>
    <row r="30" spans="1:8" ht="14.25">
      <c r="A30" s="12"/>
      <c r="B30" s="1" t="s">
        <v>35</v>
      </c>
      <c r="C30" s="1" t="s">
        <v>12</v>
      </c>
      <c r="D30" s="1" t="s">
        <v>44</v>
      </c>
      <c r="F30" s="1">
        <v>2</v>
      </c>
      <c r="G30" s="1">
        <v>0.02</v>
      </c>
      <c r="H30" s="1">
        <f t="shared" si="0"/>
        <v>0.04</v>
      </c>
    </row>
    <row r="31" spans="1:8" ht="14.25">
      <c r="A31" s="12"/>
      <c r="B31" s="1" t="s">
        <v>35</v>
      </c>
      <c r="C31" s="1" t="s">
        <v>12</v>
      </c>
      <c r="D31" s="1" t="s">
        <v>45</v>
      </c>
      <c r="F31" s="1">
        <v>9</v>
      </c>
      <c r="G31" s="1">
        <v>0.02</v>
      </c>
      <c r="H31" s="1">
        <f t="shared" si="0"/>
        <v>0.18</v>
      </c>
    </row>
    <row r="32" spans="1:8" ht="14.25">
      <c r="A32" s="12"/>
      <c r="B32" s="1" t="s">
        <v>35</v>
      </c>
      <c r="C32" s="1" t="s">
        <v>12</v>
      </c>
      <c r="D32" s="1">
        <v>100</v>
      </c>
      <c r="F32" s="1">
        <v>17</v>
      </c>
      <c r="G32" s="1">
        <v>0.02</v>
      </c>
      <c r="H32" s="1">
        <f t="shared" si="0"/>
        <v>0.34</v>
      </c>
    </row>
    <row r="33" spans="1:8" ht="14.25">
      <c r="A33" s="12"/>
      <c r="B33" s="1" t="s">
        <v>35</v>
      </c>
      <c r="C33" s="1" t="s">
        <v>12</v>
      </c>
      <c r="D33" s="1" t="s">
        <v>46</v>
      </c>
      <c r="F33" s="1">
        <v>2</v>
      </c>
      <c r="G33" s="1">
        <v>0.02</v>
      </c>
      <c r="H33" s="1">
        <f t="shared" si="0"/>
        <v>0.04</v>
      </c>
    </row>
    <row r="34" spans="1:8" ht="14.25">
      <c r="A34" s="12"/>
      <c r="B34" s="1" t="s">
        <v>47</v>
      </c>
      <c r="C34" s="1" t="s">
        <v>48</v>
      </c>
      <c r="D34" s="1">
        <v>56</v>
      </c>
      <c r="F34" s="1">
        <v>10</v>
      </c>
      <c r="G34" s="1">
        <v>0.25</v>
      </c>
      <c r="H34" s="1">
        <f t="shared" si="0"/>
        <v>2.5</v>
      </c>
    </row>
    <row r="35" spans="2:9" ht="14.25">
      <c r="B35" s="1" t="s">
        <v>49</v>
      </c>
      <c r="C35" s="1" t="s">
        <v>49</v>
      </c>
      <c r="D35" s="1" t="s">
        <v>52</v>
      </c>
      <c r="F35" s="1">
        <v>17</v>
      </c>
      <c r="G35" s="1">
        <v>25</v>
      </c>
      <c r="I35" t="s">
        <v>130</v>
      </c>
    </row>
    <row r="36" spans="1:8" ht="14.25">
      <c r="A36" s="12"/>
      <c r="B36" s="1" t="s">
        <v>157</v>
      </c>
      <c r="C36" s="1" t="s">
        <v>158</v>
      </c>
      <c r="D36" s="1" t="s">
        <v>159</v>
      </c>
      <c r="F36" s="1">
        <v>7</v>
      </c>
      <c r="G36" s="1">
        <v>2.36</v>
      </c>
      <c r="H36" s="1">
        <f t="shared" si="0"/>
        <v>16.52</v>
      </c>
    </row>
    <row r="37" spans="1:8" ht="14.25">
      <c r="A37" s="12"/>
      <c r="B37" s="1" t="s">
        <v>50</v>
      </c>
      <c r="C37" s="1" t="s">
        <v>50</v>
      </c>
      <c r="D37" s="1" t="s">
        <v>51</v>
      </c>
      <c r="F37" s="1">
        <v>17</v>
      </c>
      <c r="G37" s="1">
        <v>2.1</v>
      </c>
      <c r="H37" s="1">
        <f t="shared" si="0"/>
        <v>35.7</v>
      </c>
    </row>
    <row r="38" spans="1:8" ht="14.25">
      <c r="A38" s="9"/>
      <c r="B38" s="10" t="s">
        <v>1</v>
      </c>
      <c r="C38" s="10" t="s">
        <v>2</v>
      </c>
      <c r="D38" s="10" t="s">
        <v>3</v>
      </c>
      <c r="E38" s="9"/>
      <c r="F38" s="10" t="s">
        <v>0</v>
      </c>
      <c r="G38" s="10" t="s">
        <v>109</v>
      </c>
      <c r="H38" s="10" t="s">
        <v>110</v>
      </c>
    </row>
    <row r="39" spans="1:8" ht="14.25">
      <c r="A39" s="12"/>
      <c r="B39" s="1" t="s">
        <v>162</v>
      </c>
      <c r="C39" s="1" t="s">
        <v>163</v>
      </c>
      <c r="F39" s="1">
        <v>2</v>
      </c>
      <c r="G39" s="1">
        <v>17</v>
      </c>
      <c r="H39" s="1">
        <f t="shared" si="0"/>
        <v>34</v>
      </c>
    </row>
    <row r="40" spans="2:8" ht="14.25">
      <c r="B40" s="1" t="s">
        <v>164</v>
      </c>
      <c r="C40" s="1" t="s">
        <v>165</v>
      </c>
      <c r="D40" s="1" t="s">
        <v>166</v>
      </c>
      <c r="F40" s="1">
        <v>1</v>
      </c>
      <c r="G40" s="1">
        <v>21.53</v>
      </c>
      <c r="H40" s="1">
        <f t="shared" si="0"/>
        <v>21.53</v>
      </c>
    </row>
    <row r="41" spans="1:8" ht="14.25">
      <c r="A41" s="11"/>
      <c r="B41" s="1" t="s">
        <v>152</v>
      </c>
      <c r="C41" s="1" t="s">
        <v>153</v>
      </c>
      <c r="F41" s="1">
        <v>16</v>
      </c>
      <c r="G41" s="1">
        <v>6.11</v>
      </c>
      <c r="H41" s="1">
        <f t="shared" si="0"/>
        <v>97.76</v>
      </c>
    </row>
    <row r="42" spans="1:8" ht="14.25">
      <c r="A42" s="11"/>
      <c r="B42" s="1" t="s">
        <v>149</v>
      </c>
      <c r="C42" s="1" t="s">
        <v>25</v>
      </c>
      <c r="F42" s="1">
        <v>1</v>
      </c>
      <c r="G42" s="1">
        <v>88</v>
      </c>
      <c r="H42" s="1">
        <f t="shared" si="0"/>
        <v>88</v>
      </c>
    </row>
    <row r="43" spans="1:8" ht="14.25">
      <c r="A43" s="12"/>
      <c r="B43" s="1" t="s">
        <v>150</v>
      </c>
      <c r="C43" s="1" t="s">
        <v>25</v>
      </c>
      <c r="F43" s="1">
        <v>2</v>
      </c>
      <c r="G43" s="1">
        <v>56</v>
      </c>
      <c r="H43" s="1">
        <f t="shared" si="0"/>
        <v>112</v>
      </c>
    </row>
    <row r="44" spans="1:8" ht="14.25">
      <c r="A44" s="12"/>
      <c r="B44" s="1" t="s">
        <v>151</v>
      </c>
      <c r="C44" s="1" t="s">
        <v>154</v>
      </c>
      <c r="F44" s="1">
        <v>18</v>
      </c>
      <c r="G44" s="1">
        <v>2.11</v>
      </c>
      <c r="H44" s="1">
        <f t="shared" si="0"/>
        <v>37.98</v>
      </c>
    </row>
    <row r="45" spans="1:9" ht="14.25">
      <c r="A45" s="11"/>
      <c r="B45" s="1" t="s">
        <v>155</v>
      </c>
      <c r="C45" s="1" t="s">
        <v>153</v>
      </c>
      <c r="F45" s="1">
        <v>3</v>
      </c>
      <c r="G45" s="1">
        <v>30</v>
      </c>
      <c r="I45" t="s">
        <v>156</v>
      </c>
    </row>
    <row r="46" spans="1:8" ht="14.25">
      <c r="A46" s="12"/>
      <c r="B46" s="1" t="s">
        <v>108</v>
      </c>
      <c r="C46" s="1" t="s">
        <v>25</v>
      </c>
      <c r="E46" s="1"/>
      <c r="F46" s="1">
        <v>1</v>
      </c>
      <c r="H46" s="1">
        <f t="shared" si="0"/>
        <v>0</v>
      </c>
    </row>
    <row r="47" spans="1:8" ht="14.25">
      <c r="A47" s="12"/>
      <c r="B47" s="1" t="s">
        <v>106</v>
      </c>
      <c r="C47" s="1" t="s">
        <v>105</v>
      </c>
      <c r="D47" s="1" t="s">
        <v>107</v>
      </c>
      <c r="E47" s="1"/>
      <c r="F47" s="1">
        <v>2</v>
      </c>
      <c r="G47" s="1">
        <v>9</v>
      </c>
      <c r="H47" s="1">
        <f t="shared" si="0"/>
        <v>18</v>
      </c>
    </row>
    <row r="48" spans="1:8" ht="14.25">
      <c r="A48" s="11"/>
      <c r="B48" s="1" t="s">
        <v>106</v>
      </c>
      <c r="C48" s="1" t="s">
        <v>105</v>
      </c>
      <c r="D48" s="1" t="s">
        <v>104</v>
      </c>
      <c r="E48" s="1"/>
      <c r="F48" s="1">
        <v>1</v>
      </c>
      <c r="G48" s="1">
        <v>5</v>
      </c>
      <c r="H48" s="1">
        <f t="shared" si="0"/>
        <v>5</v>
      </c>
    </row>
    <row r="49" spans="1:8" ht="14.25">
      <c r="A49" s="11"/>
      <c r="B49" s="1" t="s">
        <v>103</v>
      </c>
      <c r="C49" s="1" t="s">
        <v>102</v>
      </c>
      <c r="D49" s="1" t="s">
        <v>28</v>
      </c>
      <c r="E49" s="1"/>
      <c r="F49" s="1">
        <v>1</v>
      </c>
      <c r="G49" s="1">
        <v>110</v>
      </c>
      <c r="H49" s="1">
        <f t="shared" si="0"/>
        <v>110</v>
      </c>
    </row>
    <row r="50" spans="1:8" ht="14.25">
      <c r="A50" s="11"/>
      <c r="B50" s="1" t="s">
        <v>101</v>
      </c>
      <c r="C50" s="1" t="s">
        <v>5</v>
      </c>
      <c r="E50" s="1"/>
      <c r="F50" s="1">
        <v>7</v>
      </c>
      <c r="G50" s="1">
        <v>0.42</v>
      </c>
      <c r="H50" s="1">
        <f t="shared" si="0"/>
        <v>2.94</v>
      </c>
    </row>
    <row r="51" spans="1:8" ht="14.25">
      <c r="A51" s="12"/>
      <c r="B51" s="1" t="s">
        <v>100</v>
      </c>
      <c r="C51" s="1" t="s">
        <v>5</v>
      </c>
      <c r="E51" s="1"/>
      <c r="F51" s="1">
        <v>1</v>
      </c>
      <c r="G51" s="1">
        <v>0.19</v>
      </c>
      <c r="H51" s="1">
        <f t="shared" si="0"/>
        <v>0.19</v>
      </c>
    </row>
    <row r="52" spans="1:8" ht="14.25">
      <c r="A52" s="12"/>
      <c r="B52" s="1" t="s">
        <v>99</v>
      </c>
      <c r="C52" s="1" t="s">
        <v>99</v>
      </c>
      <c r="E52" s="1"/>
      <c r="F52" s="1">
        <v>1</v>
      </c>
      <c r="G52" s="1">
        <v>3</v>
      </c>
      <c r="H52" s="1">
        <f t="shared" si="0"/>
        <v>3</v>
      </c>
    </row>
    <row r="53" spans="2:8" ht="14.25">
      <c r="B53" s="1" t="s">
        <v>98</v>
      </c>
      <c r="C53" s="1" t="s">
        <v>98</v>
      </c>
      <c r="E53" s="1"/>
      <c r="F53" s="1">
        <v>2</v>
      </c>
      <c r="G53" s="1">
        <v>9</v>
      </c>
      <c r="H53" s="1">
        <f t="shared" si="0"/>
        <v>18</v>
      </c>
    </row>
    <row r="54" spans="1:8" ht="14.25">
      <c r="A54" s="12"/>
      <c r="B54" s="1" t="s">
        <v>97</v>
      </c>
      <c r="C54" s="1" t="s">
        <v>96</v>
      </c>
      <c r="D54" s="1" t="s">
        <v>10</v>
      </c>
      <c r="E54" s="1"/>
      <c r="F54" s="1">
        <v>2</v>
      </c>
      <c r="G54" s="1">
        <v>0.04</v>
      </c>
      <c r="H54" s="1">
        <f t="shared" si="0"/>
        <v>0.08</v>
      </c>
    </row>
    <row r="55" spans="1:8" ht="14.25">
      <c r="A55" s="12"/>
      <c r="B55" s="1" t="s">
        <v>97</v>
      </c>
      <c r="C55" s="1" t="s">
        <v>96</v>
      </c>
      <c r="D55" s="1" t="s">
        <v>95</v>
      </c>
      <c r="E55" s="1"/>
      <c r="F55" s="1">
        <v>1</v>
      </c>
      <c r="G55" s="1">
        <v>0.04</v>
      </c>
      <c r="H55" s="1">
        <f t="shared" si="0"/>
        <v>0.04</v>
      </c>
    </row>
    <row r="56" spans="1:8" ht="14.25">
      <c r="A56" s="12"/>
      <c r="B56" s="1" t="s">
        <v>11</v>
      </c>
      <c r="C56" s="1" t="s">
        <v>12</v>
      </c>
      <c r="D56" s="1" t="s">
        <v>94</v>
      </c>
      <c r="E56" s="1"/>
      <c r="F56" s="1">
        <v>1</v>
      </c>
      <c r="G56" s="1">
        <v>0.04</v>
      </c>
      <c r="H56" s="1">
        <f t="shared" si="0"/>
        <v>0.04</v>
      </c>
    </row>
    <row r="57" spans="2:8" ht="14.25">
      <c r="B57" s="1" t="s">
        <v>11</v>
      </c>
      <c r="C57" s="1" t="s">
        <v>12</v>
      </c>
      <c r="D57" s="1" t="s">
        <v>93</v>
      </c>
      <c r="E57" s="1"/>
      <c r="F57" s="1">
        <v>1</v>
      </c>
      <c r="G57" s="1">
        <v>0.04</v>
      </c>
      <c r="H57" s="1">
        <f t="shared" si="0"/>
        <v>0.04</v>
      </c>
    </row>
    <row r="58" spans="2:8" ht="14.25">
      <c r="B58" s="1" t="s">
        <v>11</v>
      </c>
      <c r="C58" s="1" t="s">
        <v>12</v>
      </c>
      <c r="D58" s="1" t="s">
        <v>92</v>
      </c>
      <c r="E58" s="1"/>
      <c r="F58" s="1">
        <v>2</v>
      </c>
      <c r="G58" s="1">
        <v>0.04</v>
      </c>
      <c r="H58" s="1">
        <f t="shared" si="0"/>
        <v>0.08</v>
      </c>
    </row>
    <row r="59" spans="1:8" ht="14.25">
      <c r="A59" s="12"/>
      <c r="B59" s="1" t="s">
        <v>11</v>
      </c>
      <c r="C59" s="1" t="s">
        <v>12</v>
      </c>
      <c r="D59" s="1" t="s">
        <v>91</v>
      </c>
      <c r="E59" s="1"/>
      <c r="F59" s="1">
        <v>2</v>
      </c>
      <c r="G59" s="1">
        <v>0.04</v>
      </c>
      <c r="H59" s="1">
        <f t="shared" si="0"/>
        <v>0.08</v>
      </c>
    </row>
    <row r="60" spans="2:8" ht="14.25">
      <c r="B60" s="1" t="s">
        <v>11</v>
      </c>
      <c r="C60" s="1" t="s">
        <v>12</v>
      </c>
      <c r="D60" s="1" t="s">
        <v>90</v>
      </c>
      <c r="E60" s="1"/>
      <c r="F60" s="1">
        <v>1</v>
      </c>
      <c r="G60" s="1">
        <v>0.04</v>
      </c>
      <c r="H60" s="1">
        <f t="shared" si="0"/>
        <v>0.04</v>
      </c>
    </row>
    <row r="61" spans="2:8" ht="14.25">
      <c r="B61" s="1" t="s">
        <v>11</v>
      </c>
      <c r="C61" s="1" t="s">
        <v>12</v>
      </c>
      <c r="D61" s="1" t="s">
        <v>89</v>
      </c>
      <c r="E61" s="1"/>
      <c r="F61" s="1">
        <v>6</v>
      </c>
      <c r="G61" s="1">
        <v>0.04</v>
      </c>
      <c r="H61" s="1">
        <f t="shared" si="0"/>
        <v>0.24</v>
      </c>
    </row>
    <row r="62" spans="2:8" ht="14.25">
      <c r="B62" s="1" t="s">
        <v>11</v>
      </c>
      <c r="C62" s="1" t="s">
        <v>12</v>
      </c>
      <c r="D62" s="1" t="s">
        <v>88</v>
      </c>
      <c r="E62" s="1"/>
      <c r="F62" s="1">
        <v>1</v>
      </c>
      <c r="G62" s="1">
        <v>0.04</v>
      </c>
      <c r="H62" s="1">
        <f t="shared" si="0"/>
        <v>0.04</v>
      </c>
    </row>
    <row r="63" spans="2:8" ht="14.25">
      <c r="B63" s="1" t="s">
        <v>11</v>
      </c>
      <c r="C63" s="1" t="s">
        <v>12</v>
      </c>
      <c r="D63" s="1" t="s">
        <v>87</v>
      </c>
      <c r="E63" s="1"/>
      <c r="F63" s="1">
        <v>12</v>
      </c>
      <c r="G63" s="1">
        <v>0.04</v>
      </c>
      <c r="H63" s="1">
        <f t="shared" si="0"/>
        <v>0.48</v>
      </c>
    </row>
    <row r="64" spans="2:8" ht="14.25">
      <c r="B64" s="1" t="s">
        <v>86</v>
      </c>
      <c r="C64" s="1" t="s">
        <v>85</v>
      </c>
      <c r="D64" s="1" t="s">
        <v>84</v>
      </c>
      <c r="E64" s="1"/>
      <c r="F64" s="1">
        <v>7</v>
      </c>
      <c r="G64" s="1">
        <v>0.04</v>
      </c>
      <c r="H64" s="1">
        <f t="shared" si="0"/>
        <v>0.28</v>
      </c>
    </row>
    <row r="65" spans="1:8" ht="14.25">
      <c r="A65" s="12"/>
      <c r="B65" s="1" t="s">
        <v>83</v>
      </c>
      <c r="C65" s="1" t="s">
        <v>82</v>
      </c>
      <c r="E65" s="1"/>
      <c r="F65" s="1">
        <v>1</v>
      </c>
      <c r="G65" s="1">
        <v>28.4</v>
      </c>
      <c r="H65" s="1">
        <f t="shared" si="0"/>
        <v>28.4</v>
      </c>
    </row>
    <row r="66" spans="2:8" ht="14.25">
      <c r="B66" s="1" t="s">
        <v>81</v>
      </c>
      <c r="C66" s="1" t="s">
        <v>80</v>
      </c>
      <c r="D66" s="1" t="s">
        <v>79</v>
      </c>
      <c r="E66" s="1"/>
      <c r="F66" s="1">
        <v>3</v>
      </c>
      <c r="H66" s="1">
        <f t="shared" si="0"/>
        <v>0</v>
      </c>
    </row>
    <row r="67" spans="1:8" ht="14.25">
      <c r="A67" s="12"/>
      <c r="B67" s="1" t="s">
        <v>76</v>
      </c>
      <c r="C67" s="1" t="s">
        <v>76</v>
      </c>
      <c r="D67" s="1" t="s">
        <v>78</v>
      </c>
      <c r="E67" s="1"/>
      <c r="F67" s="1">
        <v>1</v>
      </c>
      <c r="G67" s="1">
        <v>0.2</v>
      </c>
      <c r="H67" s="1">
        <f t="shared" si="0"/>
        <v>0.2</v>
      </c>
    </row>
    <row r="68" spans="1:8" ht="14.25">
      <c r="A68" s="12"/>
      <c r="B68" s="1" t="s">
        <v>76</v>
      </c>
      <c r="C68" s="1" t="s">
        <v>76</v>
      </c>
      <c r="D68" s="1" t="s">
        <v>77</v>
      </c>
      <c r="E68" s="1"/>
      <c r="F68" s="1">
        <v>1</v>
      </c>
      <c r="G68" s="1">
        <v>0.2</v>
      </c>
      <c r="H68" s="1">
        <f t="shared" si="0"/>
        <v>0.2</v>
      </c>
    </row>
    <row r="69" spans="1:8" ht="14.25">
      <c r="A69" s="12"/>
      <c r="B69" s="1" t="s">
        <v>76</v>
      </c>
      <c r="C69" s="1" t="s">
        <v>76</v>
      </c>
      <c r="D69" s="1" t="s">
        <v>75</v>
      </c>
      <c r="E69" s="1"/>
      <c r="F69" s="1">
        <v>1</v>
      </c>
      <c r="G69" s="1">
        <v>0.2</v>
      </c>
      <c r="H69" s="1">
        <f t="shared" si="0"/>
        <v>0.2</v>
      </c>
    </row>
    <row r="70" spans="1:8" ht="14.25">
      <c r="A70" s="12"/>
      <c r="B70" s="1" t="s">
        <v>74</v>
      </c>
      <c r="C70" s="1" t="s">
        <v>74</v>
      </c>
      <c r="D70" s="14" t="s">
        <v>73</v>
      </c>
      <c r="E70" s="1"/>
      <c r="F70" s="1">
        <v>1</v>
      </c>
      <c r="G70" s="1">
        <v>0.2</v>
      </c>
      <c r="H70" s="1">
        <f t="shared" si="0"/>
        <v>0.2</v>
      </c>
    </row>
    <row r="71" spans="2:8" ht="14.25">
      <c r="B71" s="1" t="s">
        <v>72</v>
      </c>
      <c r="C71" s="1" t="s">
        <v>72</v>
      </c>
      <c r="D71" s="1" t="s">
        <v>71</v>
      </c>
      <c r="E71" s="1"/>
      <c r="F71" s="1">
        <v>1</v>
      </c>
      <c r="G71" s="1">
        <v>15</v>
      </c>
      <c r="H71" s="1">
        <f t="shared" si="0"/>
        <v>15</v>
      </c>
    </row>
    <row r="72" spans="1:8" ht="14.25">
      <c r="A72" s="12"/>
      <c r="B72" s="1" t="s">
        <v>70</v>
      </c>
      <c r="C72" s="1" t="s">
        <v>69</v>
      </c>
      <c r="E72" s="1"/>
      <c r="F72" s="1">
        <v>2</v>
      </c>
      <c r="G72" s="1">
        <v>1.04</v>
      </c>
      <c r="H72" s="1">
        <f t="shared" si="0"/>
        <v>2.08</v>
      </c>
    </row>
    <row r="73" spans="1:8" ht="14.25">
      <c r="A73" s="12"/>
      <c r="B73" s="1" t="s">
        <v>68</v>
      </c>
      <c r="C73" s="1" t="s">
        <v>68</v>
      </c>
      <c r="E73" s="1"/>
      <c r="F73" s="1">
        <v>12</v>
      </c>
      <c r="G73" s="1">
        <v>0.2</v>
      </c>
      <c r="H73" s="1">
        <f t="shared" si="0"/>
        <v>2.4000000000000004</v>
      </c>
    </row>
    <row r="74" spans="1:8" ht="14.25">
      <c r="A74" s="12"/>
      <c r="B74" s="1" t="s">
        <v>35</v>
      </c>
      <c r="C74" s="1" t="s">
        <v>12</v>
      </c>
      <c r="D74" s="1" t="s">
        <v>36</v>
      </c>
      <c r="E74" s="1"/>
      <c r="F74" s="1">
        <v>10</v>
      </c>
      <c r="G74" s="1">
        <v>0.02</v>
      </c>
      <c r="H74" s="1">
        <f t="shared" si="0"/>
        <v>0.2</v>
      </c>
    </row>
    <row r="75" spans="1:8" ht="14.25">
      <c r="A75" s="12"/>
      <c r="B75" s="1" t="s">
        <v>35</v>
      </c>
      <c r="C75" s="1" t="s">
        <v>12</v>
      </c>
      <c r="D75" s="1" t="s">
        <v>37</v>
      </c>
      <c r="E75" s="1"/>
      <c r="F75" s="1">
        <v>3</v>
      </c>
      <c r="G75" s="1">
        <v>0.02</v>
      </c>
      <c r="H75" s="1">
        <f t="shared" si="0"/>
        <v>0.06</v>
      </c>
    </row>
    <row r="76" spans="1:8" ht="14.25">
      <c r="A76" s="12"/>
      <c r="B76" s="1" t="s">
        <v>35</v>
      </c>
      <c r="C76" s="1" t="s">
        <v>12</v>
      </c>
      <c r="D76" s="1" t="s">
        <v>40</v>
      </c>
      <c r="E76" s="1"/>
      <c r="F76" s="1">
        <v>19</v>
      </c>
      <c r="G76" s="1">
        <v>0.02</v>
      </c>
      <c r="H76" s="1">
        <f t="shared" si="0"/>
        <v>0.38</v>
      </c>
    </row>
    <row r="77" spans="2:8" ht="14.25">
      <c r="B77" s="1" t="s">
        <v>35</v>
      </c>
      <c r="C77" s="1" t="s">
        <v>12</v>
      </c>
      <c r="D77" s="1" t="s">
        <v>67</v>
      </c>
      <c r="E77" s="1"/>
      <c r="F77" s="1">
        <v>3</v>
      </c>
      <c r="G77" s="1">
        <v>0.02</v>
      </c>
      <c r="H77" s="1">
        <f t="shared" si="0"/>
        <v>0.06</v>
      </c>
    </row>
    <row r="78" spans="2:8" ht="14.25">
      <c r="B78" s="1" t="s">
        <v>35</v>
      </c>
      <c r="C78" s="1" t="s">
        <v>12</v>
      </c>
      <c r="D78" s="1" t="s">
        <v>43</v>
      </c>
      <c r="E78" s="1"/>
      <c r="F78" s="1">
        <v>1</v>
      </c>
      <c r="G78" s="1">
        <v>0.02</v>
      </c>
      <c r="H78" s="1">
        <f aca="true" t="shared" si="1" ref="H78:H95">G78*F78</f>
        <v>0.02</v>
      </c>
    </row>
    <row r="79" spans="2:8" ht="14.25">
      <c r="B79" s="1" t="s">
        <v>35</v>
      </c>
      <c r="C79" s="1" t="s">
        <v>12</v>
      </c>
      <c r="D79" s="1">
        <v>27</v>
      </c>
      <c r="E79" s="1"/>
      <c r="F79" s="1">
        <v>2</v>
      </c>
      <c r="G79" s="1">
        <v>0.02</v>
      </c>
      <c r="H79" s="1">
        <f t="shared" si="1"/>
        <v>0.04</v>
      </c>
    </row>
    <row r="80" spans="1:8" ht="14.25">
      <c r="A80" s="12"/>
      <c r="B80" s="1" t="s">
        <v>35</v>
      </c>
      <c r="C80" s="1" t="s">
        <v>12</v>
      </c>
      <c r="D80" s="1" t="s">
        <v>45</v>
      </c>
      <c r="E80" s="1"/>
      <c r="F80" s="1">
        <v>11</v>
      </c>
      <c r="G80" s="1">
        <v>0.02</v>
      </c>
      <c r="H80" s="1">
        <f t="shared" si="1"/>
        <v>0.22</v>
      </c>
    </row>
    <row r="81" spans="1:8" ht="14.25">
      <c r="A81" s="12"/>
      <c r="B81" s="1" t="s">
        <v>35</v>
      </c>
      <c r="C81" s="1" t="s">
        <v>12</v>
      </c>
      <c r="D81" s="1">
        <v>100</v>
      </c>
      <c r="E81" s="1"/>
      <c r="F81" s="1">
        <v>5</v>
      </c>
      <c r="G81" s="1">
        <v>0.02</v>
      </c>
      <c r="H81" s="1">
        <f t="shared" si="1"/>
        <v>0.1</v>
      </c>
    </row>
    <row r="82" spans="2:8" ht="14.25">
      <c r="B82" s="1" t="s">
        <v>35</v>
      </c>
      <c r="C82" s="1" t="s">
        <v>12</v>
      </c>
      <c r="D82" s="1">
        <v>200</v>
      </c>
      <c r="E82" s="1"/>
      <c r="F82" s="1">
        <v>1</v>
      </c>
      <c r="G82" s="1">
        <v>0.02</v>
      </c>
      <c r="H82" s="1">
        <f t="shared" si="1"/>
        <v>0.02</v>
      </c>
    </row>
    <row r="83" spans="2:8" ht="14.25">
      <c r="B83" s="1" t="s">
        <v>35</v>
      </c>
      <c r="C83" s="1" t="s">
        <v>12</v>
      </c>
      <c r="D83" s="1">
        <v>330</v>
      </c>
      <c r="E83" s="1"/>
      <c r="F83" s="1">
        <v>6</v>
      </c>
      <c r="G83" s="1">
        <v>0.02</v>
      </c>
      <c r="H83" s="1">
        <f t="shared" si="1"/>
        <v>0.12</v>
      </c>
    </row>
    <row r="84" spans="2:8" ht="14.25">
      <c r="B84" s="1" t="s">
        <v>35</v>
      </c>
      <c r="C84" s="1" t="s">
        <v>12</v>
      </c>
      <c r="D84" s="1">
        <v>470</v>
      </c>
      <c r="E84" s="1"/>
      <c r="F84" s="1">
        <v>2</v>
      </c>
      <c r="G84" s="1">
        <v>0.02</v>
      </c>
      <c r="H84" s="1">
        <f t="shared" si="1"/>
        <v>0.04</v>
      </c>
    </row>
    <row r="85" spans="2:8" ht="14.25">
      <c r="B85" s="1" t="s">
        <v>35</v>
      </c>
      <c r="C85" s="1" t="s">
        <v>12</v>
      </c>
      <c r="D85" s="1">
        <v>510</v>
      </c>
      <c r="E85" s="1"/>
      <c r="F85" s="1">
        <v>1</v>
      </c>
      <c r="G85" s="1">
        <v>0.02</v>
      </c>
      <c r="H85" s="1">
        <f t="shared" si="1"/>
        <v>0.02</v>
      </c>
    </row>
    <row r="86" spans="2:8" ht="14.25">
      <c r="B86" s="1" t="s">
        <v>35</v>
      </c>
      <c r="C86" s="1" t="s">
        <v>12</v>
      </c>
      <c r="D86" s="1">
        <v>620</v>
      </c>
      <c r="E86" s="1"/>
      <c r="F86" s="1">
        <v>1</v>
      </c>
      <c r="G86" s="1">
        <v>0.02</v>
      </c>
      <c r="H86" s="1">
        <f t="shared" si="1"/>
        <v>0.02</v>
      </c>
    </row>
    <row r="87" spans="2:8" ht="14.25">
      <c r="B87" s="1" t="s">
        <v>35</v>
      </c>
      <c r="C87" s="1" t="s">
        <v>12</v>
      </c>
      <c r="D87" s="1" t="s">
        <v>66</v>
      </c>
      <c r="E87" s="1"/>
      <c r="F87" s="1">
        <v>4</v>
      </c>
      <c r="G87" s="1">
        <v>0.02</v>
      </c>
      <c r="H87" s="1">
        <f t="shared" si="1"/>
        <v>0.08</v>
      </c>
    </row>
    <row r="88" spans="2:8" ht="14.25">
      <c r="B88" s="1" t="s">
        <v>65</v>
      </c>
      <c r="C88" s="1" t="s">
        <v>64</v>
      </c>
      <c r="D88" s="1">
        <v>0</v>
      </c>
      <c r="E88" s="1"/>
      <c r="F88" s="1">
        <v>6</v>
      </c>
      <c r="G88" s="1">
        <v>0.02</v>
      </c>
      <c r="H88" s="1">
        <f t="shared" si="1"/>
        <v>0.12</v>
      </c>
    </row>
    <row r="89" spans="1:8" ht="14.25">
      <c r="A89" s="12"/>
      <c r="B89" s="1" t="s">
        <v>63</v>
      </c>
      <c r="C89" s="1" t="s">
        <v>62</v>
      </c>
      <c r="D89" s="1">
        <v>22</v>
      </c>
      <c r="E89" s="1"/>
      <c r="F89" s="1">
        <v>4</v>
      </c>
      <c r="G89" s="1">
        <v>2</v>
      </c>
      <c r="H89" s="1">
        <f t="shared" si="1"/>
        <v>8</v>
      </c>
    </row>
    <row r="90" spans="1:8" ht="14.25">
      <c r="A90" s="12"/>
      <c r="B90" s="1" t="s">
        <v>63</v>
      </c>
      <c r="C90" s="1" t="s">
        <v>62</v>
      </c>
      <c r="D90" s="1">
        <v>330</v>
      </c>
      <c r="E90" s="1"/>
      <c r="F90" s="1">
        <v>4</v>
      </c>
      <c r="G90" s="1">
        <v>2</v>
      </c>
      <c r="H90" s="1">
        <f t="shared" si="1"/>
        <v>8</v>
      </c>
    </row>
    <row r="91" spans="1:8" ht="14.25">
      <c r="A91" s="12"/>
      <c r="B91" s="1" t="s">
        <v>61</v>
      </c>
      <c r="C91" s="1" t="s">
        <v>57</v>
      </c>
      <c r="D91" s="1">
        <v>2</v>
      </c>
      <c r="E91" s="1"/>
      <c r="F91" s="1">
        <v>2</v>
      </c>
      <c r="G91" s="1">
        <v>1.47</v>
      </c>
      <c r="H91" s="1">
        <f t="shared" si="1"/>
        <v>2.94</v>
      </c>
    </row>
    <row r="92" spans="2:8" ht="14.25">
      <c r="B92" s="1" t="s">
        <v>60</v>
      </c>
      <c r="C92" s="1" t="s">
        <v>59</v>
      </c>
      <c r="E92" s="1"/>
      <c r="F92" s="1">
        <v>2</v>
      </c>
      <c r="G92" s="1">
        <v>70</v>
      </c>
      <c r="H92" s="1">
        <f t="shared" si="1"/>
        <v>140</v>
      </c>
    </row>
    <row r="93" spans="2:8" ht="14.25">
      <c r="B93" s="1" t="s">
        <v>58</v>
      </c>
      <c r="C93" s="1" t="s">
        <v>57</v>
      </c>
      <c r="E93" s="1"/>
      <c r="F93" s="1">
        <v>1</v>
      </c>
      <c r="G93" s="1">
        <v>5</v>
      </c>
      <c r="H93" s="1">
        <f t="shared" si="1"/>
        <v>5</v>
      </c>
    </row>
    <row r="94" spans="2:8" ht="14.25">
      <c r="B94" s="1" t="s">
        <v>56</v>
      </c>
      <c r="C94" s="1" t="s">
        <v>55</v>
      </c>
      <c r="E94" s="1"/>
      <c r="F94" s="1">
        <v>2</v>
      </c>
      <c r="G94" s="1">
        <v>6</v>
      </c>
      <c r="H94" s="1">
        <f t="shared" si="1"/>
        <v>12</v>
      </c>
    </row>
    <row r="95" spans="2:8" ht="14.25">
      <c r="B95" s="1" t="s">
        <v>54</v>
      </c>
      <c r="C95" s="1" t="s">
        <v>54</v>
      </c>
      <c r="D95" s="1" t="s">
        <v>53</v>
      </c>
      <c r="E95" s="1"/>
      <c r="F95" s="1">
        <v>1</v>
      </c>
      <c r="G95" s="1">
        <v>8</v>
      </c>
      <c r="H95" s="1">
        <f t="shared" si="1"/>
        <v>8</v>
      </c>
    </row>
    <row r="96" spans="1:8" ht="14.25">
      <c r="A96" t="s">
        <v>145</v>
      </c>
      <c r="H96" s="3">
        <f>SUM(H46:H95,H5:H37)</f>
        <v>652.86</v>
      </c>
    </row>
    <row r="98" ht="14.25">
      <c r="A98" t="s">
        <v>132</v>
      </c>
    </row>
    <row r="99" spans="2:8" ht="14.25">
      <c r="B99" s="1" t="s">
        <v>135</v>
      </c>
      <c r="C99" s="1" t="s">
        <v>136</v>
      </c>
      <c r="D99" s="1" t="s">
        <v>137</v>
      </c>
      <c r="F99" s="1">
        <v>20</v>
      </c>
      <c r="G99" s="1">
        <v>22</v>
      </c>
      <c r="H99" s="1">
        <f>G99*F99</f>
        <v>440</v>
      </c>
    </row>
    <row r="100" spans="2:8" ht="14.25">
      <c r="B100" s="1" t="s">
        <v>138</v>
      </c>
      <c r="C100" s="1" t="s">
        <v>136</v>
      </c>
      <c r="D100" s="1" t="s">
        <v>139</v>
      </c>
      <c r="F100" s="1">
        <v>4</v>
      </c>
      <c r="G100" s="1">
        <v>31</v>
      </c>
      <c r="H100" s="1">
        <f>G100*F100</f>
        <v>124</v>
      </c>
    </row>
    <row r="101" spans="1:8" ht="14.25">
      <c r="A101" s="13"/>
      <c r="B101" s="1" t="s">
        <v>140</v>
      </c>
      <c r="C101" s="1" t="s">
        <v>141</v>
      </c>
      <c r="D101" s="1" t="s">
        <v>142</v>
      </c>
      <c r="F101" s="1">
        <v>57</v>
      </c>
      <c r="G101" s="1">
        <v>0.61</v>
      </c>
      <c r="H101" s="1">
        <f>G101*F101</f>
        <v>34.769999999999996</v>
      </c>
    </row>
    <row r="102" spans="2:8" ht="14.25">
      <c r="B102" s="1" t="s">
        <v>143</v>
      </c>
      <c r="D102" s="1" t="s">
        <v>144</v>
      </c>
      <c r="F102" s="1">
        <v>6</v>
      </c>
      <c r="G102" s="1">
        <v>9</v>
      </c>
      <c r="H102" s="1">
        <f>G102*F102</f>
        <v>54</v>
      </c>
    </row>
    <row r="103" spans="1:8" ht="14.25">
      <c r="A103" t="s">
        <v>145</v>
      </c>
      <c r="H103" s="3">
        <f>SUM(H99:H102)</f>
        <v>652.77</v>
      </c>
    </row>
    <row r="105" spans="1:9" s="2" customFormat="1" ht="14.25">
      <c r="A105" s="2" t="s">
        <v>112</v>
      </c>
      <c r="B105" s="3" t="s">
        <v>1</v>
      </c>
      <c r="C105" s="3" t="s">
        <v>2</v>
      </c>
      <c r="D105" s="3" t="s">
        <v>3</v>
      </c>
      <c r="F105" s="3" t="s">
        <v>0</v>
      </c>
      <c r="G105" s="3" t="s">
        <v>109</v>
      </c>
      <c r="H105" s="3" t="s">
        <v>110</v>
      </c>
      <c r="I105" s="2">
        <f>H106+H107</f>
        <v>1710</v>
      </c>
    </row>
    <row r="106" spans="2:9" ht="14.25">
      <c r="B106" s="1" t="s">
        <v>121</v>
      </c>
      <c r="C106" s="1" t="s">
        <v>127</v>
      </c>
      <c r="D106" s="1" t="s">
        <v>128</v>
      </c>
      <c r="F106" s="1">
        <v>1</v>
      </c>
      <c r="G106" s="1">
        <v>960</v>
      </c>
      <c r="H106" s="1">
        <f>G106*F106</f>
        <v>960</v>
      </c>
      <c r="I106" t="s">
        <v>131</v>
      </c>
    </row>
    <row r="107" spans="1:9" ht="14.25">
      <c r="A107" s="12"/>
      <c r="B107" s="1" t="s">
        <v>122</v>
      </c>
      <c r="C107" s="1" t="s">
        <v>127</v>
      </c>
      <c r="D107" s="1" t="s">
        <v>128</v>
      </c>
      <c r="F107" s="1">
        <v>1</v>
      </c>
      <c r="G107" s="1">
        <v>750</v>
      </c>
      <c r="H107" s="1">
        <f>G107*F107</f>
        <v>750</v>
      </c>
      <c r="I107" t="s">
        <v>131</v>
      </c>
    </row>
    <row r="108" spans="2:9" ht="14.25">
      <c r="B108" s="1" t="s">
        <v>123</v>
      </c>
      <c r="C108" s="1" t="s">
        <v>125</v>
      </c>
      <c r="D108" s="1" t="s">
        <v>128</v>
      </c>
      <c r="F108" s="1">
        <v>1</v>
      </c>
      <c r="G108" s="1">
        <v>470</v>
      </c>
      <c r="H108" s="1">
        <f>G108*F108</f>
        <v>470</v>
      </c>
      <c r="I108" t="s">
        <v>131</v>
      </c>
    </row>
    <row r="109" spans="2:9" ht="14.25">
      <c r="B109" s="1" t="s">
        <v>124</v>
      </c>
      <c r="C109" s="1" t="s">
        <v>126</v>
      </c>
      <c r="D109" s="1" t="s">
        <v>128</v>
      </c>
      <c r="F109" s="1">
        <v>2</v>
      </c>
      <c r="G109" s="1">
        <v>85</v>
      </c>
      <c r="H109" s="1">
        <f>G109*F109</f>
        <v>170</v>
      </c>
      <c r="I109" t="s">
        <v>131</v>
      </c>
    </row>
    <row r="110" spans="1:8" ht="14.25">
      <c r="A110" t="s">
        <v>145</v>
      </c>
      <c r="H110" s="3">
        <f>SUM(H106:H109)</f>
        <v>2350</v>
      </c>
    </row>
    <row r="112" spans="1:8" s="2" customFormat="1" ht="14.25">
      <c r="A112" s="2" t="s">
        <v>113</v>
      </c>
      <c r="B112" s="3" t="s">
        <v>1</v>
      </c>
      <c r="C112" s="3" t="s">
        <v>2</v>
      </c>
      <c r="D112" s="3" t="s">
        <v>3</v>
      </c>
      <c r="F112" s="3" t="s">
        <v>0</v>
      </c>
      <c r="G112" s="3" t="s">
        <v>109</v>
      </c>
      <c r="H112" s="3" t="s">
        <v>110</v>
      </c>
    </row>
    <row r="113" spans="2:8" ht="14.25">
      <c r="B113" s="1" t="s">
        <v>120</v>
      </c>
      <c r="C113" s="1" t="s">
        <v>133</v>
      </c>
      <c r="D113" s="1" t="s">
        <v>134</v>
      </c>
      <c r="F113" s="1">
        <v>1</v>
      </c>
      <c r="G113" s="1">
        <f>90*7.9</f>
        <v>711</v>
      </c>
      <c r="H113" s="1">
        <f>G113*F113</f>
        <v>711</v>
      </c>
    </row>
    <row r="114" spans="1:8" ht="14.25">
      <c r="A114" t="s">
        <v>145</v>
      </c>
      <c r="H114" s="3">
        <f>H113</f>
        <v>711</v>
      </c>
    </row>
    <row r="116" spans="1:8" s="2" customFormat="1" ht="14.25">
      <c r="A116" s="2" t="s">
        <v>114</v>
      </c>
      <c r="B116" s="3" t="s">
        <v>1</v>
      </c>
      <c r="C116" s="3" t="s">
        <v>2</v>
      </c>
      <c r="D116" s="3" t="s">
        <v>3</v>
      </c>
      <c r="F116" s="3" t="s">
        <v>0</v>
      </c>
      <c r="G116" s="3" t="s">
        <v>109</v>
      </c>
      <c r="H116" s="3" t="s">
        <v>110</v>
      </c>
    </row>
    <row r="117" spans="1:8" ht="14.25">
      <c r="A117" s="12"/>
      <c r="B117" s="1" t="s">
        <v>167</v>
      </c>
      <c r="F117" s="1">
        <v>1</v>
      </c>
      <c r="H117" s="1">
        <f>G117*F117</f>
        <v>0</v>
      </c>
    </row>
    <row r="118" spans="1:8" ht="14.25">
      <c r="A118" t="s">
        <v>145</v>
      </c>
      <c r="H118" s="1">
        <v>0</v>
      </c>
    </row>
    <row r="120" spans="1:8" ht="14.25">
      <c r="A120" s="2" t="s">
        <v>115</v>
      </c>
      <c r="B120" s="3" t="s">
        <v>1</v>
      </c>
      <c r="C120" s="3" t="s">
        <v>2</v>
      </c>
      <c r="D120" s="3" t="s">
        <v>3</v>
      </c>
      <c r="E120" s="2"/>
      <c r="F120" s="3" t="s">
        <v>0</v>
      </c>
      <c r="G120" s="3" t="s">
        <v>109</v>
      </c>
      <c r="H120" s="3" t="s">
        <v>110</v>
      </c>
    </row>
    <row r="121" spans="2:8" ht="14.25">
      <c r="B121" s="1" t="s">
        <v>116</v>
      </c>
      <c r="F121" s="1">
        <v>12</v>
      </c>
      <c r="G121" s="1">
        <v>52</v>
      </c>
      <c r="H121" s="1">
        <f>G121*F121</f>
        <v>624</v>
      </c>
    </row>
    <row r="122" spans="1:10" ht="14.25">
      <c r="A122" s="12"/>
      <c r="B122" s="1" t="s">
        <v>117</v>
      </c>
      <c r="C122" s="1" t="s">
        <v>118</v>
      </c>
      <c r="D122" s="1" t="s">
        <v>119</v>
      </c>
      <c r="F122" s="1">
        <v>6</v>
      </c>
      <c r="G122" s="1">
        <v>225</v>
      </c>
      <c r="H122" s="1">
        <f>G122*F122</f>
        <v>1350</v>
      </c>
      <c r="J122">
        <f>150*7.9</f>
        <v>1185</v>
      </c>
    </row>
    <row r="123" spans="1:8" ht="14.25">
      <c r="A123" t="s">
        <v>145</v>
      </c>
      <c r="H123" s="3">
        <f>SUM(H121:H122)</f>
        <v>1974</v>
      </c>
    </row>
    <row r="125" spans="1:8" ht="18">
      <c r="A125" s="4" t="s">
        <v>129</v>
      </c>
      <c r="B125" s="5"/>
      <c r="C125" s="5"/>
      <c r="D125" s="5"/>
      <c r="E125" s="4"/>
      <c r="F125" s="5"/>
      <c r="G125" s="5"/>
      <c r="H125" s="5"/>
    </row>
    <row r="126" spans="1:8" ht="18">
      <c r="A126" s="4"/>
      <c r="B126" s="5"/>
      <c r="C126" s="5"/>
      <c r="D126" s="5"/>
      <c r="E126" s="4"/>
      <c r="F126" s="5"/>
      <c r="G126" s="5"/>
      <c r="H126" s="5"/>
    </row>
    <row r="127" spans="1:10" ht="18">
      <c r="A127" s="6" t="s">
        <v>146</v>
      </c>
      <c r="B127" s="5"/>
      <c r="C127" s="5"/>
      <c r="D127" s="5"/>
      <c r="E127" s="4"/>
      <c r="F127" s="5"/>
      <c r="G127" s="5" t="s">
        <v>148</v>
      </c>
      <c r="H127" s="7">
        <f>SUM(H123,H118,H114,H110,H103,H96)</f>
        <v>6340.63</v>
      </c>
      <c r="J127">
        <f>(850*7.9)-SUM(J1:J126)</f>
        <v>5530</v>
      </c>
    </row>
    <row r="128" spans="7:9" ht="14.25">
      <c r="G128" s="1" t="s">
        <v>147</v>
      </c>
      <c r="H128" s="8">
        <f>H127/7.9</f>
        <v>802.6113924050633</v>
      </c>
      <c r="I128">
        <v>850</v>
      </c>
    </row>
    <row r="129" ht="14.25">
      <c r="A129" t="s">
        <v>160</v>
      </c>
    </row>
    <row r="130" ht="14.25">
      <c r="A130" t="s">
        <v>161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</cp:lastModifiedBy>
  <dcterms:created xsi:type="dcterms:W3CDTF">2010-05-25T13:28:26Z</dcterms:created>
  <dcterms:modified xsi:type="dcterms:W3CDTF">2010-08-13T22:43:22Z</dcterms:modified>
  <cp:category/>
  <cp:version/>
  <cp:contentType/>
  <cp:contentStatus/>
</cp:coreProperties>
</file>